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Jun Tab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<sst xmlns="http://schemas.openxmlformats.org/spreadsheetml/2006/main" count="170" uniqueCount="103">
  <si>
    <t>Platz</t>
  </si>
  <si>
    <t>Verein</t>
  </si>
  <si>
    <t>1.Sp</t>
  </si>
  <si>
    <t>2.Sp.</t>
  </si>
  <si>
    <t>3.Sp</t>
  </si>
  <si>
    <t>4.Sp.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</si>
  <si>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</si>
  <si>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</si>
  <si>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</si>
  <si>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</si>
  <si>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</si>
  <si>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</si>
  <si>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</si>
  <si>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</si>
  <si>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</si>
  <si>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</si>
  <si>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6.Sp.</t>
  </si>
  <si>
    <t>7.Sp</t>
  </si>
  <si>
    <t>9.Sp</t>
  </si>
  <si>
    <t>11.Sp</t>
  </si>
  <si>
    <t>Spiele</t>
  </si>
  <si>
    <t>Schnitt</t>
  </si>
  <si>
    <t>ges.</t>
  </si>
  <si>
    <t>Pins</t>
  </si>
  <si>
    <t>Sp.</t>
  </si>
  <si>
    <t xml:space="preserve">Schnitt </t>
  </si>
  <si>
    <t>EDV</t>
  </si>
  <si>
    <t>10.Sp</t>
  </si>
  <si>
    <t>12.Sp</t>
  </si>
  <si>
    <t>auf Big Bowl</t>
  </si>
  <si>
    <t>14.Sp.</t>
  </si>
  <si>
    <t>15.Sp</t>
  </si>
  <si>
    <t>17.Sp</t>
  </si>
  <si>
    <t>18.Sp.</t>
  </si>
  <si>
    <t>Name</t>
  </si>
  <si>
    <t>Vorname</t>
  </si>
  <si>
    <t>Vorrunde am 18.10.2008</t>
  </si>
  <si>
    <t>auf Spandau</t>
  </si>
  <si>
    <t>Vorrunde am 25.10.2008</t>
  </si>
  <si>
    <t>Finale am 15.11.2008 um 10:00</t>
  </si>
  <si>
    <t>auf Schillerpark Platz 1-8</t>
  </si>
  <si>
    <t>5.Sp.</t>
  </si>
  <si>
    <t>8.Sp.</t>
  </si>
  <si>
    <t>13.Sp.</t>
  </si>
  <si>
    <t>19.Sp</t>
  </si>
  <si>
    <t>20.Sp.</t>
  </si>
  <si>
    <t>16.Sp</t>
  </si>
  <si>
    <t>21.Sp</t>
  </si>
  <si>
    <t>22.Sp</t>
  </si>
  <si>
    <t>23.Sp.</t>
  </si>
  <si>
    <t>Auswertung Jun.-Doppel 2008/2009</t>
  </si>
  <si>
    <t>männlich</t>
  </si>
  <si>
    <t>weiblich</t>
  </si>
  <si>
    <t>Koslowski</t>
  </si>
  <si>
    <t>Carsten</t>
  </si>
  <si>
    <t>Easy</t>
  </si>
  <si>
    <t>Obst</t>
  </si>
  <si>
    <t>Sascha</t>
  </si>
  <si>
    <t>Kraftwerk</t>
  </si>
  <si>
    <t>Behrendt</t>
  </si>
  <si>
    <t>Dennis</t>
  </si>
  <si>
    <t>Gutsche</t>
  </si>
  <si>
    <t>Falko</t>
  </si>
  <si>
    <t>Sudden</t>
  </si>
  <si>
    <t>Fieck</t>
  </si>
  <si>
    <t>Mario</t>
  </si>
  <si>
    <t>Heise</t>
  </si>
  <si>
    <t>Sebastian</t>
  </si>
  <si>
    <t>Will</t>
  </si>
  <si>
    <t>Moritz</t>
  </si>
  <si>
    <t>Dripp</t>
  </si>
  <si>
    <t>Daniel</t>
  </si>
  <si>
    <t>BBC Lich.</t>
  </si>
  <si>
    <t>Drachenberg</t>
  </si>
  <si>
    <t>Philipp</t>
  </si>
  <si>
    <t>Czekalski</t>
  </si>
  <si>
    <t>Janek</t>
  </si>
  <si>
    <t>Gabriel</t>
  </si>
  <si>
    <t>Robert</t>
  </si>
  <si>
    <t>Wolsing</t>
  </si>
  <si>
    <t>Björn</t>
  </si>
  <si>
    <t>Funk</t>
  </si>
  <si>
    <t>Pierre</t>
  </si>
  <si>
    <t>Kuschinski</t>
  </si>
  <si>
    <t>Jens</t>
  </si>
  <si>
    <t>Schimmelpfennig</t>
  </si>
  <si>
    <t>Tobias</t>
  </si>
  <si>
    <t>Barthelmeß</t>
  </si>
  <si>
    <t>Tom</t>
  </si>
  <si>
    <t>KPB</t>
  </si>
  <si>
    <t>Perschk</t>
  </si>
  <si>
    <t>Maximilian</t>
  </si>
  <si>
    <t>Stiller</t>
  </si>
  <si>
    <t>Markus</t>
  </si>
  <si>
    <t>BCB</t>
  </si>
  <si>
    <t>Gießmann</t>
  </si>
  <si>
    <t>Ronny</t>
  </si>
  <si>
    <t>KBM</t>
  </si>
  <si>
    <t>Alexander</t>
  </si>
  <si>
    <t>abgem.</t>
  </si>
  <si>
    <t>SR in allen Läufen Becker</t>
  </si>
  <si>
    <t>Bonus</t>
  </si>
  <si>
    <t>Dripp und Drachenberg abgem. Arbeit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</si>
</sst>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ntigoni Med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2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3" fillId="5" borderId="7" xfId="0" applyFont="1" applyFill="1" applyBorder="1" applyAlignment="1">
      <alignment/>
    </xf>
    <xf numFmtId="0" fontId="3" fillId="5" borderId="8" xfId="0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6" borderId="11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13" xfId="0" applyFont="1" applyFill="1" applyBorder="1" applyAlignment="1">
      <alignment/>
    </xf>
    <xf numFmtId="0" fontId="4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0"/>
  <sheetViews>
    <sheetView tabSelected="1" workbookViewId="0" topLeftCell="A1">
      <pane xSplit="4050" topLeftCell="V1" activePane="topRight" state="split"/>
      <selection pane="topLeft" activeCell="B11" sqref="B11:D11"/>
      <selection pane="topRight" activeCell="AJ7" sqref="AJ7"/>
    </sheetView>
  </sheetViews>
  <sheetFormatPr defaultColWidth="11.421875" defaultRowHeight="12.75"/>
  <cols>
    <col min="1" max="1" width="5.421875" style="0" customWidth="1"/>
    <col min="2" max="2" width="12.8515625" style="0" customWidth="1"/>
    <col min="3" max="3" width="8.8515625" style="0" customWidth="1"/>
    <col min="4" max="4" width="7.7109375" style="0" customWidth="1"/>
    <col min="5" max="5" width="5.28125" style="0" customWidth="1"/>
    <col min="6" max="28" width="4.7109375" style="0" customWidth="1"/>
    <col min="29" max="29" width="5.57421875" style="0" customWidth="1"/>
    <col min="30" max="30" width="5.140625" style="0" customWidth="1"/>
    <col min="31" max="31" width="3.7109375" style="0" customWidth="1"/>
    <col min="32" max="32" width="6.57421875" style="0" customWidth="1"/>
    <col min="33" max="33" width="5.140625" style="0" customWidth="1"/>
    <col min="34" max="34" width="3.7109375" style="0" customWidth="1"/>
    <col min="35" max="35" width="6.00390625" style="0" customWidth="1"/>
  </cols>
  <sheetData>
    <row r="2" spans="4:18" ht="23.25">
      <c r="D2" s="83" t="s">
        <v>50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9:11" ht="20.25">
      <c r="I3" s="82" t="s">
        <v>51</v>
      </c>
      <c r="J3" s="82"/>
      <c r="K3" s="82"/>
    </row>
    <row r="4" ht="13.5" thickBot="1"/>
    <row r="5" spans="1:35" ht="12.75">
      <c r="A5" s="65"/>
      <c r="B5" s="66"/>
      <c r="C5" s="66"/>
      <c r="D5" s="66"/>
      <c r="E5" s="67"/>
      <c r="F5" s="57" t="s">
        <v>36</v>
      </c>
      <c r="G5" s="58"/>
      <c r="H5" s="59"/>
      <c r="I5" s="59"/>
      <c r="J5" s="59"/>
      <c r="K5" s="59"/>
      <c r="L5" s="59"/>
      <c r="M5" s="59"/>
      <c r="N5" s="63" t="s">
        <v>38</v>
      </c>
      <c r="O5" s="41"/>
      <c r="P5" s="41"/>
      <c r="Q5" s="41"/>
      <c r="R5" s="41"/>
      <c r="S5" s="41"/>
      <c r="T5" s="41"/>
      <c r="U5" s="42"/>
      <c r="V5" s="5" t="s">
        <v>39</v>
      </c>
      <c r="W5" s="6"/>
      <c r="X5" s="6"/>
      <c r="Y5" s="6"/>
      <c r="Z5" s="6"/>
      <c r="AA5" s="6"/>
      <c r="AB5" s="7"/>
      <c r="AC5" s="6"/>
      <c r="AD5" s="40" t="s">
        <v>100</v>
      </c>
      <c r="AE5" s="41"/>
      <c r="AF5" s="41"/>
      <c r="AG5" s="41"/>
      <c r="AH5" s="41"/>
      <c r="AI5" s="42"/>
    </row>
    <row r="6" spans="1:35" ht="13.5" thickBot="1">
      <c r="A6" s="68"/>
      <c r="B6" s="69"/>
      <c r="C6" s="69"/>
      <c r="D6" s="69"/>
      <c r="E6" s="70"/>
      <c r="F6" s="60" t="s">
        <v>37</v>
      </c>
      <c r="G6" s="61"/>
      <c r="H6" s="62"/>
      <c r="I6" s="62"/>
      <c r="J6" s="62"/>
      <c r="K6" s="62"/>
      <c r="L6" s="62"/>
      <c r="M6" s="62"/>
      <c r="N6" s="64" t="s">
        <v>29</v>
      </c>
      <c r="O6" s="44"/>
      <c r="P6" s="44"/>
      <c r="Q6" s="44"/>
      <c r="R6" s="44"/>
      <c r="S6" s="44"/>
      <c r="T6" s="44"/>
      <c r="U6" s="45"/>
      <c r="V6" s="12" t="s">
        <v>40</v>
      </c>
      <c r="W6" s="13"/>
      <c r="X6" s="13"/>
      <c r="Y6" s="13"/>
      <c r="Z6" s="13"/>
      <c r="AA6" s="13"/>
      <c r="AB6" s="14"/>
      <c r="AC6" s="13"/>
      <c r="AD6" s="43"/>
      <c r="AE6" s="44"/>
      <c r="AF6" s="44"/>
      <c r="AG6" s="44"/>
      <c r="AH6" s="44"/>
      <c r="AI6" s="45"/>
    </row>
    <row r="7" spans="1:35" ht="13.5" thickBot="1">
      <c r="A7" s="71" t="s">
        <v>0</v>
      </c>
      <c r="B7" s="72" t="s">
        <v>34</v>
      </c>
      <c r="C7" s="73" t="s">
        <v>35</v>
      </c>
      <c r="D7" s="72" t="s">
        <v>1</v>
      </c>
      <c r="E7" s="72" t="s">
        <v>26</v>
      </c>
      <c r="F7" s="18" t="s">
        <v>2</v>
      </c>
      <c r="G7" s="18" t="s">
        <v>3</v>
      </c>
      <c r="H7" s="18" t="s">
        <v>4</v>
      </c>
      <c r="I7" s="18" t="s">
        <v>5</v>
      </c>
      <c r="J7" s="18" t="s">
        <v>41</v>
      </c>
      <c r="K7" s="18" t="s">
        <v>16</v>
      </c>
      <c r="L7" s="18" t="s">
        <v>17</v>
      </c>
      <c r="M7" s="18" t="s">
        <v>42</v>
      </c>
      <c r="N7" s="19" t="s">
        <v>18</v>
      </c>
      <c r="O7" s="18" t="s">
        <v>27</v>
      </c>
      <c r="P7" s="18" t="s">
        <v>19</v>
      </c>
      <c r="Q7" s="18" t="s">
        <v>28</v>
      </c>
      <c r="R7" s="18" t="s">
        <v>43</v>
      </c>
      <c r="S7" s="18" t="s">
        <v>30</v>
      </c>
      <c r="T7" s="18" t="s">
        <v>31</v>
      </c>
      <c r="U7" s="20" t="s">
        <v>46</v>
      </c>
      <c r="V7" s="19" t="s">
        <v>32</v>
      </c>
      <c r="W7" s="18" t="s">
        <v>33</v>
      </c>
      <c r="X7" s="18" t="s">
        <v>44</v>
      </c>
      <c r="Y7" s="18" t="s">
        <v>45</v>
      </c>
      <c r="Z7" s="18" t="s">
        <v>47</v>
      </c>
      <c r="AA7" s="18" t="s">
        <v>48</v>
      </c>
      <c r="AB7" s="20" t="s">
        <v>49</v>
      </c>
      <c r="AC7" s="20" t="s">
        <v>101</v>
      </c>
      <c r="AD7" s="21" t="s">
        <v>22</v>
      </c>
      <c r="AE7" s="18" t="s">
        <v>24</v>
      </c>
      <c r="AF7" s="21" t="s">
        <v>21</v>
      </c>
      <c r="AG7" s="21" t="s">
        <v>23</v>
      </c>
      <c r="AH7" s="18" t="s">
        <v>24</v>
      </c>
      <c r="AI7" s="21" t="s">
        <v>25</v>
      </c>
    </row>
    <row r="8" spans="1:35" ht="13.5" thickBot="1">
      <c r="A8" s="74" t="s">
        <v>6</v>
      </c>
      <c r="B8" s="25" t="s">
        <v>53</v>
      </c>
      <c r="C8" s="25" t="s">
        <v>54</v>
      </c>
      <c r="D8" s="29" t="s">
        <v>55</v>
      </c>
      <c r="E8" s="22"/>
      <c r="F8" s="30">
        <v>200</v>
      </c>
      <c r="G8" s="30">
        <v>245</v>
      </c>
      <c r="H8" s="30">
        <v>214</v>
      </c>
      <c r="I8" s="30">
        <v>225</v>
      </c>
      <c r="J8" s="30">
        <v>206</v>
      </c>
      <c r="K8" s="30">
        <v>200</v>
      </c>
      <c r="L8" s="30">
        <v>136</v>
      </c>
      <c r="M8" s="30">
        <v>196</v>
      </c>
      <c r="N8" s="31">
        <v>224</v>
      </c>
      <c r="O8" s="30">
        <v>205</v>
      </c>
      <c r="P8" s="30">
        <v>155</v>
      </c>
      <c r="Q8" s="30">
        <v>192</v>
      </c>
      <c r="R8" s="30">
        <v>223</v>
      </c>
      <c r="S8" s="30">
        <v>189</v>
      </c>
      <c r="T8" s="30">
        <v>200</v>
      </c>
      <c r="U8" s="32">
        <v>191</v>
      </c>
      <c r="V8" s="48">
        <v>197</v>
      </c>
      <c r="W8" s="49">
        <v>167</v>
      </c>
      <c r="X8" s="49">
        <v>190</v>
      </c>
      <c r="Y8" s="49">
        <v>189</v>
      </c>
      <c r="Z8" s="49">
        <v>167</v>
      </c>
      <c r="AA8" s="49">
        <v>184</v>
      </c>
      <c r="AB8" s="50">
        <v>164</v>
      </c>
      <c r="AC8" s="50"/>
      <c r="AD8" s="22">
        <f aca="true" t="shared" si="0" ref="AD8:AD27">F8+G8+H8+I8+J8+K8+L8+M8+N8+O8+P8+Q8+R8+S8+T8+U8+V8+W8+X8+Y8+Z8+AA8+AB8</f>
        <v>4459</v>
      </c>
      <c r="AE8" s="23">
        <f>IF(F8&gt;0,1)+IF(G8&gt;0,1)+IF(H8&gt;0,1)+IF(I8&gt;0,1)+IF(J8&gt;0,1)+IF(K8&gt;0,1)+IF(L8&gt;0,1)+IF(M8&gt;0,1)+IF(N8&gt;0,1)+IF(O8&gt;0,1)+IF(P8&gt;0,1)+IF(Q8&gt;0,1)+IF(R8&gt;0,1)+IF(S8&gt;0,1)+IF(T8&gt;0,1)+IF(U8&gt;0,1)+IF(V8&gt;0,1)+IF(W8&gt;0,1)+IF(X8&gt;0,1)+IF(Y8&gt;0,1)+IF(Z8&gt;0,1)+IF(AA8&gt;0,1)+IF(AB8&gt;0,1)</f>
        <v>23</v>
      </c>
      <c r="AF8" s="24">
        <f>AD8/AE8</f>
        <v>193.8695652173913</v>
      </c>
      <c r="AG8" s="22">
        <f>AC9+AD8+AD9</f>
        <v>9364</v>
      </c>
      <c r="AH8" s="30"/>
      <c r="AI8" s="24"/>
    </row>
    <row r="9" spans="1:35" ht="13.5" thickBot="1">
      <c r="A9" s="75"/>
      <c r="B9" s="26" t="s">
        <v>56</v>
      </c>
      <c r="C9" s="26" t="s">
        <v>57</v>
      </c>
      <c r="D9" s="33" t="s">
        <v>58</v>
      </c>
      <c r="E9" s="34"/>
      <c r="F9" s="35">
        <v>134</v>
      </c>
      <c r="G9" s="35">
        <v>199</v>
      </c>
      <c r="H9" s="35">
        <v>235</v>
      </c>
      <c r="I9" s="35">
        <v>190</v>
      </c>
      <c r="J9" s="35">
        <v>287</v>
      </c>
      <c r="K9" s="35">
        <v>202</v>
      </c>
      <c r="L9" s="35">
        <v>247</v>
      </c>
      <c r="M9" s="35">
        <v>289</v>
      </c>
      <c r="N9" s="36">
        <v>279</v>
      </c>
      <c r="O9" s="35">
        <v>170</v>
      </c>
      <c r="P9" s="35">
        <v>151</v>
      </c>
      <c r="Q9" s="35">
        <v>267</v>
      </c>
      <c r="R9" s="35">
        <v>169</v>
      </c>
      <c r="S9" s="35">
        <v>200</v>
      </c>
      <c r="T9" s="35">
        <v>233</v>
      </c>
      <c r="U9" s="37">
        <v>163</v>
      </c>
      <c r="V9" s="51">
        <v>189</v>
      </c>
      <c r="W9" s="52">
        <v>215</v>
      </c>
      <c r="X9" s="52">
        <v>195</v>
      </c>
      <c r="Y9" s="52">
        <v>174</v>
      </c>
      <c r="Z9" s="52">
        <v>254</v>
      </c>
      <c r="AA9" s="52">
        <v>168</v>
      </c>
      <c r="AB9" s="53">
        <v>195</v>
      </c>
      <c r="AC9" s="53">
        <v>100</v>
      </c>
      <c r="AD9" s="38">
        <f t="shared" si="0"/>
        <v>4805</v>
      </c>
      <c r="AE9" s="38">
        <f>IF(F9&gt;0,1)+IF(G9&gt;0,1)+IF(H9&gt;0,1)+IF(I9&gt;0,1)+IF(J9&gt;0,1)+IF(K9&gt;0,1)+IF(L9&gt;0,1)+IF(M9&gt;0,1)+IF(N9&gt;0,1)+IF(O9&gt;0,1)+IF(P9&gt;0,1)+IF(Q9&gt;0,1)+IF(R9&gt;0,1)+IF(S9&gt;0,1)+IF(T9&gt;0,1)+IF(U9&gt;0,1)+IF(V9&gt;0,1)+IF(W9&gt;0,1)+IF(X9&gt;0,1)+IF(Y9&gt;0,1)+IF(Z9&gt;0,1)+IF(AA9&gt;0,1)+IF(AB9&gt;0,1)</f>
        <v>23</v>
      </c>
      <c r="AF9" s="39">
        <f>AD9/AE9</f>
        <v>208.91304347826087</v>
      </c>
      <c r="AG9" s="34">
        <f>AC9+AD8+AD9</f>
        <v>9364</v>
      </c>
      <c r="AH9" s="35">
        <f>AE8+AE9</f>
        <v>46</v>
      </c>
      <c r="AI9" s="39">
        <f>AG9/AH9</f>
        <v>203.56521739130434</v>
      </c>
    </row>
    <row r="10" spans="1:35" ht="13.5" thickBot="1">
      <c r="A10" s="76" t="s">
        <v>7</v>
      </c>
      <c r="B10" s="25" t="s">
        <v>92</v>
      </c>
      <c r="C10" s="25" t="s">
        <v>93</v>
      </c>
      <c r="D10" s="29" t="s">
        <v>94</v>
      </c>
      <c r="E10" s="22">
        <v>28587</v>
      </c>
      <c r="F10" s="30">
        <v>221</v>
      </c>
      <c r="G10" s="30">
        <v>200</v>
      </c>
      <c r="H10" s="30">
        <v>223</v>
      </c>
      <c r="I10" s="30">
        <v>257</v>
      </c>
      <c r="J10" s="30">
        <v>181</v>
      </c>
      <c r="K10" s="30">
        <v>204</v>
      </c>
      <c r="L10" s="30">
        <v>186</v>
      </c>
      <c r="M10" s="30">
        <v>191</v>
      </c>
      <c r="N10" s="31">
        <v>178</v>
      </c>
      <c r="O10" s="30">
        <v>209</v>
      </c>
      <c r="P10" s="30">
        <v>217</v>
      </c>
      <c r="Q10" s="30">
        <v>196</v>
      </c>
      <c r="R10" s="30">
        <v>210</v>
      </c>
      <c r="S10" s="30">
        <v>200</v>
      </c>
      <c r="T10" s="30">
        <v>160</v>
      </c>
      <c r="U10" s="32">
        <v>202</v>
      </c>
      <c r="V10" s="48">
        <v>159</v>
      </c>
      <c r="W10" s="49">
        <v>169</v>
      </c>
      <c r="X10" s="49">
        <v>203</v>
      </c>
      <c r="Y10" s="49">
        <v>181</v>
      </c>
      <c r="Z10" s="49">
        <v>203</v>
      </c>
      <c r="AA10" s="49">
        <v>214</v>
      </c>
      <c r="AB10" s="50">
        <v>179</v>
      </c>
      <c r="AC10" s="50"/>
      <c r="AD10" s="22">
        <f t="shared" si="0"/>
        <v>4543</v>
      </c>
      <c r="AE10" s="23">
        <f aca="true" t="shared" si="1" ref="AE10:AE19">IF(F10&gt;0,1)+IF(G10&gt;0,1)+IF(H10&gt;0,1)+IF(I10&gt;0,1)+IF(J10&gt;0,1)+IF(K10&gt;0,1)+IF(L10&gt;0,1)+IF(M10&gt;0,1)+IF(N10&gt;0,1)+IF(O10&gt;0,1)+IF(P10&gt;0,1)+IF(Q10&gt;0,1)+IF(R10&gt;0,1)+IF(S10&gt;0,1)+IF(T10&gt;0,1)+IF(U10&gt;0,1)+IF(V10&gt;0,1)+IF(W10&gt;0,1)+IF(X10&gt;0,1)+IF(Y10&gt;0,1)+IF(Z10&gt;0,1)+IF(AA10&gt;0,1)+IF(AB10&gt;0,1)</f>
        <v>23</v>
      </c>
      <c r="AF10" s="24">
        <f aca="true" t="shared" si="2" ref="AF10:AF27">AD10/AE10</f>
        <v>197.52173913043478</v>
      </c>
      <c r="AG10" s="22">
        <f>AC11+AD10+AD11</f>
        <v>9268</v>
      </c>
      <c r="AH10" s="30"/>
      <c r="AI10" s="24"/>
    </row>
    <row r="11" spans="1:35" ht="13.5" thickBot="1">
      <c r="A11" s="77"/>
      <c r="B11" s="84" t="s">
        <v>95</v>
      </c>
      <c r="C11" s="84" t="s">
        <v>96</v>
      </c>
      <c r="D11" s="85" t="s">
        <v>97</v>
      </c>
      <c r="E11" s="34">
        <v>12719</v>
      </c>
      <c r="F11" s="35">
        <v>228</v>
      </c>
      <c r="G11" s="35">
        <v>155</v>
      </c>
      <c r="H11" s="35">
        <v>202</v>
      </c>
      <c r="I11" s="35">
        <v>194</v>
      </c>
      <c r="J11" s="35">
        <v>225</v>
      </c>
      <c r="K11" s="35">
        <v>203</v>
      </c>
      <c r="L11" s="35">
        <v>178</v>
      </c>
      <c r="M11" s="35">
        <v>211</v>
      </c>
      <c r="N11" s="36">
        <v>221</v>
      </c>
      <c r="O11" s="35">
        <v>201</v>
      </c>
      <c r="P11" s="35">
        <v>190</v>
      </c>
      <c r="Q11" s="35">
        <v>258</v>
      </c>
      <c r="R11" s="35">
        <v>266</v>
      </c>
      <c r="S11" s="35">
        <v>183</v>
      </c>
      <c r="T11" s="35">
        <v>209</v>
      </c>
      <c r="U11" s="37">
        <v>203</v>
      </c>
      <c r="V11" s="51">
        <v>169</v>
      </c>
      <c r="W11" s="52">
        <v>146</v>
      </c>
      <c r="X11" s="52">
        <v>203</v>
      </c>
      <c r="Y11" s="52">
        <v>201</v>
      </c>
      <c r="Z11" s="52">
        <v>187</v>
      </c>
      <c r="AA11" s="52">
        <v>181</v>
      </c>
      <c r="AB11" s="53">
        <v>191</v>
      </c>
      <c r="AC11" s="53">
        <v>120</v>
      </c>
      <c r="AD11" s="38">
        <f t="shared" si="0"/>
        <v>4605</v>
      </c>
      <c r="AE11" s="38">
        <f t="shared" si="1"/>
        <v>23</v>
      </c>
      <c r="AF11" s="39">
        <f t="shared" si="2"/>
        <v>200.2173913043478</v>
      </c>
      <c r="AG11" s="34">
        <f>AC11+AD10+AD11</f>
        <v>9268</v>
      </c>
      <c r="AH11" s="35">
        <f>AE10+AE11</f>
        <v>46</v>
      </c>
      <c r="AI11" s="39">
        <f>AG11/AH11</f>
        <v>201.47826086956522</v>
      </c>
    </row>
    <row r="12" spans="1:35" ht="13.5" thickBot="1">
      <c r="A12" s="78" t="s">
        <v>8</v>
      </c>
      <c r="B12" s="25" t="s">
        <v>79</v>
      </c>
      <c r="C12" s="25" t="s">
        <v>80</v>
      </c>
      <c r="D12" s="29" t="s">
        <v>63</v>
      </c>
      <c r="E12" s="22">
        <v>12403</v>
      </c>
      <c r="F12" s="30">
        <v>173</v>
      </c>
      <c r="G12" s="30">
        <v>234</v>
      </c>
      <c r="H12" s="30">
        <v>256</v>
      </c>
      <c r="I12" s="30">
        <v>190</v>
      </c>
      <c r="J12" s="30">
        <v>191</v>
      </c>
      <c r="K12" s="30">
        <v>210</v>
      </c>
      <c r="L12" s="30">
        <v>212</v>
      </c>
      <c r="M12" s="30">
        <v>225</v>
      </c>
      <c r="N12" s="31">
        <v>217</v>
      </c>
      <c r="O12" s="30">
        <v>227</v>
      </c>
      <c r="P12" s="30">
        <v>279</v>
      </c>
      <c r="Q12" s="30">
        <v>195</v>
      </c>
      <c r="R12" s="30">
        <v>154</v>
      </c>
      <c r="S12" s="30">
        <v>189</v>
      </c>
      <c r="T12" s="30">
        <v>237</v>
      </c>
      <c r="U12" s="32">
        <v>215</v>
      </c>
      <c r="V12" s="48">
        <v>161</v>
      </c>
      <c r="W12" s="49">
        <v>199</v>
      </c>
      <c r="X12" s="49">
        <v>175</v>
      </c>
      <c r="Y12" s="49">
        <v>153</v>
      </c>
      <c r="Z12" s="49">
        <v>177</v>
      </c>
      <c r="AA12" s="49">
        <v>175</v>
      </c>
      <c r="AB12" s="50">
        <v>212</v>
      </c>
      <c r="AC12" s="50"/>
      <c r="AD12" s="22">
        <f t="shared" si="0"/>
        <v>4656</v>
      </c>
      <c r="AE12" s="23">
        <f>IF(F12&gt;0,1)+IF(G12&gt;0,1)+IF(H12&gt;0,1)+IF(I12&gt;0,1)+IF(J12&gt;0,1)+IF(K12&gt;0,1)+IF(L12&gt;0,1)+IF(M12&gt;0,1)+IF(N12&gt;0,1)+IF(O12&gt;0,1)+IF(P12&gt;0,1)+IF(Q12&gt;0,1)+IF(R12&gt;0,1)+IF(S12&gt;0,1)+IF(T12&gt;0,1)+IF(U12&gt;0,1)+IF(V12&gt;0,1)+IF(W12&gt;0,1)+IF(X12&gt;0,1)+IF(Y12&gt;0,1)+IF(Z12&gt;0,1)+IF(AA12&gt;0,1)+IF(AB12&gt;0,1)</f>
        <v>23</v>
      </c>
      <c r="AF12" s="24">
        <f aca="true" t="shared" si="3" ref="AF12:AF21">AD12/AE12</f>
        <v>202.43478260869566</v>
      </c>
      <c r="AG12" s="22">
        <f>AC13+AD12+AD13</f>
        <v>9209</v>
      </c>
      <c r="AH12" s="30"/>
      <c r="AI12" s="24"/>
    </row>
    <row r="13" spans="1:35" ht="13.5" thickBot="1">
      <c r="A13" s="79"/>
      <c r="B13" s="26" t="s">
        <v>81</v>
      </c>
      <c r="C13" s="26" t="s">
        <v>82</v>
      </c>
      <c r="D13" s="33" t="s">
        <v>63</v>
      </c>
      <c r="E13" s="34">
        <v>12569</v>
      </c>
      <c r="F13" s="35">
        <v>204</v>
      </c>
      <c r="G13" s="35">
        <v>157</v>
      </c>
      <c r="H13" s="35">
        <v>218</v>
      </c>
      <c r="I13" s="35">
        <v>168</v>
      </c>
      <c r="J13" s="35">
        <v>199</v>
      </c>
      <c r="K13" s="35">
        <v>223</v>
      </c>
      <c r="L13" s="35">
        <v>227</v>
      </c>
      <c r="M13" s="35">
        <v>182</v>
      </c>
      <c r="N13" s="36">
        <v>223</v>
      </c>
      <c r="O13" s="35">
        <v>201</v>
      </c>
      <c r="P13" s="35">
        <v>219</v>
      </c>
      <c r="Q13" s="35">
        <v>203</v>
      </c>
      <c r="R13" s="35">
        <v>160</v>
      </c>
      <c r="S13" s="35">
        <v>223</v>
      </c>
      <c r="T13" s="35">
        <v>230</v>
      </c>
      <c r="U13" s="37">
        <v>183</v>
      </c>
      <c r="V13" s="51">
        <v>178</v>
      </c>
      <c r="W13" s="52">
        <v>223</v>
      </c>
      <c r="X13" s="52">
        <v>141</v>
      </c>
      <c r="Y13" s="52">
        <v>190</v>
      </c>
      <c r="Z13" s="52">
        <v>184</v>
      </c>
      <c r="AA13" s="52">
        <v>146</v>
      </c>
      <c r="AB13" s="53">
        <v>181</v>
      </c>
      <c r="AC13" s="53">
        <v>90</v>
      </c>
      <c r="AD13" s="38">
        <f t="shared" si="0"/>
        <v>4463</v>
      </c>
      <c r="AE13" s="38">
        <f>IF(F13&gt;0,1)+IF(G13&gt;0,1)+IF(H13&gt;0,1)+IF(I13&gt;0,1)+IF(J13&gt;0,1)+IF(K13&gt;0,1)+IF(L13&gt;0,1)+IF(M13&gt;0,1)+IF(N13&gt;0,1)+IF(O13&gt;0,1)+IF(P13&gt;0,1)+IF(Q13&gt;0,1)+IF(R13&gt;0,1)+IF(S13&gt;0,1)+IF(T13&gt;0,1)+IF(U13&gt;0,1)+IF(V13&gt;0,1)+IF(W13&gt;0,1)+IF(X13&gt;0,1)+IF(Y13&gt;0,1)+IF(Z13&gt;0,1)+IF(AA13&gt;0,1)+IF(AB13&gt;0,1)</f>
        <v>23</v>
      </c>
      <c r="AF13" s="39">
        <f t="shared" si="3"/>
        <v>194.04347826086956</v>
      </c>
      <c r="AG13" s="34">
        <f>AC13+AD12+AD13</f>
        <v>9209</v>
      </c>
      <c r="AH13" s="35">
        <f>AE12+AE13</f>
        <v>46</v>
      </c>
      <c r="AI13" s="39">
        <f>AG13/AH13</f>
        <v>200.19565217391303</v>
      </c>
    </row>
    <row r="14" spans="1:35" ht="13.5" thickBot="1">
      <c r="A14" s="80" t="s">
        <v>9</v>
      </c>
      <c r="B14" s="25" t="s">
        <v>64</v>
      </c>
      <c r="C14" s="25" t="s">
        <v>65</v>
      </c>
      <c r="D14" s="29" t="s">
        <v>55</v>
      </c>
      <c r="E14" s="22">
        <v>28414</v>
      </c>
      <c r="F14" s="30">
        <v>174</v>
      </c>
      <c r="G14" s="30">
        <v>160</v>
      </c>
      <c r="H14" s="30">
        <v>189</v>
      </c>
      <c r="I14" s="30">
        <v>124</v>
      </c>
      <c r="J14" s="30">
        <v>189</v>
      </c>
      <c r="K14" s="30">
        <v>156</v>
      </c>
      <c r="L14" s="30">
        <v>175</v>
      </c>
      <c r="M14" s="30">
        <v>161</v>
      </c>
      <c r="N14" s="31">
        <v>175</v>
      </c>
      <c r="O14" s="30">
        <v>203</v>
      </c>
      <c r="P14" s="30">
        <v>236</v>
      </c>
      <c r="Q14" s="30">
        <v>159</v>
      </c>
      <c r="R14" s="30">
        <v>220</v>
      </c>
      <c r="S14" s="30">
        <v>219</v>
      </c>
      <c r="T14" s="30">
        <v>237</v>
      </c>
      <c r="U14" s="32">
        <v>207</v>
      </c>
      <c r="V14" s="48">
        <v>192</v>
      </c>
      <c r="W14" s="49">
        <v>176</v>
      </c>
      <c r="X14" s="49">
        <v>153</v>
      </c>
      <c r="Y14" s="49">
        <v>216</v>
      </c>
      <c r="Z14" s="49">
        <v>199</v>
      </c>
      <c r="AA14" s="49">
        <v>179</v>
      </c>
      <c r="AB14" s="50">
        <v>159</v>
      </c>
      <c r="AC14" s="50"/>
      <c r="AD14" s="22">
        <f t="shared" si="0"/>
        <v>4258</v>
      </c>
      <c r="AE14" s="23">
        <f t="shared" si="1"/>
        <v>23</v>
      </c>
      <c r="AF14" s="24">
        <f t="shared" si="3"/>
        <v>185.1304347826087</v>
      </c>
      <c r="AG14" s="22">
        <f>AC15+AD14+AD15</f>
        <v>8476</v>
      </c>
      <c r="AH14" s="30"/>
      <c r="AI14" s="24"/>
    </row>
    <row r="15" spans="1:35" ht="13.5" thickBot="1">
      <c r="A15" s="81"/>
      <c r="B15" s="26" t="s">
        <v>66</v>
      </c>
      <c r="C15" s="26" t="s">
        <v>67</v>
      </c>
      <c r="D15" s="33" t="s">
        <v>55</v>
      </c>
      <c r="E15" s="34"/>
      <c r="F15" s="35">
        <v>151</v>
      </c>
      <c r="G15" s="35">
        <v>168</v>
      </c>
      <c r="H15" s="35">
        <v>173</v>
      </c>
      <c r="I15" s="35">
        <v>197</v>
      </c>
      <c r="J15" s="35">
        <v>178</v>
      </c>
      <c r="K15" s="35">
        <v>186</v>
      </c>
      <c r="L15" s="35">
        <v>158</v>
      </c>
      <c r="M15" s="35">
        <v>147</v>
      </c>
      <c r="N15" s="36">
        <v>203</v>
      </c>
      <c r="O15" s="35">
        <v>234</v>
      </c>
      <c r="P15" s="35">
        <v>213</v>
      </c>
      <c r="Q15" s="35">
        <v>182</v>
      </c>
      <c r="R15" s="35">
        <v>202</v>
      </c>
      <c r="S15" s="35">
        <v>176</v>
      </c>
      <c r="T15" s="35">
        <v>161</v>
      </c>
      <c r="U15" s="37">
        <v>214</v>
      </c>
      <c r="V15" s="51">
        <v>152</v>
      </c>
      <c r="W15" s="52">
        <v>170</v>
      </c>
      <c r="X15" s="52">
        <v>172</v>
      </c>
      <c r="Y15" s="52">
        <v>167</v>
      </c>
      <c r="Z15" s="52">
        <v>161</v>
      </c>
      <c r="AA15" s="52">
        <v>188</v>
      </c>
      <c r="AB15" s="53">
        <v>185</v>
      </c>
      <c r="AC15" s="53">
        <v>80</v>
      </c>
      <c r="AD15" s="38">
        <f t="shared" si="0"/>
        <v>4138</v>
      </c>
      <c r="AE15" s="38">
        <f t="shared" si="1"/>
        <v>23</v>
      </c>
      <c r="AF15" s="39">
        <f t="shared" si="3"/>
        <v>179.91304347826087</v>
      </c>
      <c r="AG15" s="34">
        <f>AC15+AD14+AD15</f>
        <v>8476</v>
      </c>
      <c r="AH15" s="35">
        <f>AE14+AE15</f>
        <v>46</v>
      </c>
      <c r="AI15" s="39">
        <f>AG15/AH15</f>
        <v>184.2608695652174</v>
      </c>
    </row>
    <row r="16" spans="1:35" ht="13.5" thickBot="1">
      <c r="A16" s="80" t="s">
        <v>10</v>
      </c>
      <c r="B16" s="25" t="s">
        <v>83</v>
      </c>
      <c r="C16" s="25" t="s">
        <v>84</v>
      </c>
      <c r="D16" s="29" t="s">
        <v>63</v>
      </c>
      <c r="E16" s="22">
        <v>12585</v>
      </c>
      <c r="F16" s="30">
        <v>170</v>
      </c>
      <c r="G16" s="30">
        <v>206</v>
      </c>
      <c r="H16" s="30">
        <v>202</v>
      </c>
      <c r="I16" s="30">
        <v>210</v>
      </c>
      <c r="J16" s="30">
        <v>156</v>
      </c>
      <c r="K16" s="30">
        <v>153</v>
      </c>
      <c r="L16" s="30">
        <v>157</v>
      </c>
      <c r="M16" s="30">
        <v>145</v>
      </c>
      <c r="N16" s="31">
        <v>204</v>
      </c>
      <c r="O16" s="30">
        <v>194</v>
      </c>
      <c r="P16" s="30">
        <v>169</v>
      </c>
      <c r="Q16" s="30">
        <v>159</v>
      </c>
      <c r="R16" s="30">
        <v>188</v>
      </c>
      <c r="S16" s="30">
        <v>225</v>
      </c>
      <c r="T16" s="30">
        <v>145</v>
      </c>
      <c r="U16" s="32">
        <v>184</v>
      </c>
      <c r="V16" s="48">
        <v>161</v>
      </c>
      <c r="W16" s="49">
        <v>189</v>
      </c>
      <c r="X16" s="49">
        <v>160</v>
      </c>
      <c r="Y16" s="49">
        <v>157</v>
      </c>
      <c r="Z16" s="49">
        <v>186</v>
      </c>
      <c r="AA16" s="49">
        <v>163</v>
      </c>
      <c r="AB16" s="50">
        <v>192</v>
      </c>
      <c r="AC16" s="50"/>
      <c r="AD16" s="22">
        <f t="shared" si="0"/>
        <v>4075</v>
      </c>
      <c r="AE16" s="23">
        <f>IF(F16&gt;0,1)+IF(G16&gt;0,1)+IF(H16&gt;0,1)+IF(I16&gt;0,1)+IF(J16&gt;0,1)+IF(K16&gt;0,1)+IF(L16&gt;0,1)+IF(M16&gt;0,1)+IF(N16&gt;0,1)+IF(O16&gt;0,1)+IF(P16&gt;0,1)+IF(Q16&gt;0,1)+IF(R16&gt;0,1)+IF(S16&gt;0,1)+IF(T16&gt;0,1)+IF(U16&gt;0,1)+IF(V16&gt;0,1)+IF(W16&gt;0,1)+IF(X16&gt;0,1)+IF(Y16&gt;0,1)+IF(Z16&gt;0,1)+IF(AA16&gt;0,1)+IF(AB16&gt;0,1)</f>
        <v>23</v>
      </c>
      <c r="AF16" s="24">
        <f t="shared" si="2"/>
        <v>177.17391304347825</v>
      </c>
      <c r="AG16" s="22">
        <f>AC17+AD16+AD17</f>
        <v>8381</v>
      </c>
      <c r="AH16" s="30"/>
      <c r="AI16" s="24"/>
    </row>
    <row r="17" spans="1:35" ht="13.5" thickBot="1">
      <c r="A17" s="81"/>
      <c r="B17" s="26" t="s">
        <v>85</v>
      </c>
      <c r="C17" s="26" t="s">
        <v>86</v>
      </c>
      <c r="D17" s="33" t="s">
        <v>63</v>
      </c>
      <c r="E17" s="34">
        <v>28029</v>
      </c>
      <c r="F17" s="35">
        <v>134</v>
      </c>
      <c r="G17" s="35">
        <v>221</v>
      </c>
      <c r="H17" s="35">
        <v>226</v>
      </c>
      <c r="I17" s="35">
        <v>172</v>
      </c>
      <c r="J17" s="35">
        <v>181</v>
      </c>
      <c r="K17" s="35">
        <v>181</v>
      </c>
      <c r="L17" s="35">
        <v>170</v>
      </c>
      <c r="M17" s="35">
        <v>158</v>
      </c>
      <c r="N17" s="36">
        <v>157</v>
      </c>
      <c r="O17" s="35">
        <v>200</v>
      </c>
      <c r="P17" s="35">
        <v>210</v>
      </c>
      <c r="Q17" s="35">
        <v>147</v>
      </c>
      <c r="R17" s="35">
        <v>177</v>
      </c>
      <c r="S17" s="35">
        <v>203</v>
      </c>
      <c r="T17" s="35">
        <v>146</v>
      </c>
      <c r="U17" s="37">
        <v>205</v>
      </c>
      <c r="V17" s="51">
        <v>161</v>
      </c>
      <c r="W17" s="52">
        <v>195</v>
      </c>
      <c r="X17" s="52">
        <v>185</v>
      </c>
      <c r="Y17" s="52">
        <v>235</v>
      </c>
      <c r="Z17" s="52">
        <v>189</v>
      </c>
      <c r="AA17" s="52">
        <v>179</v>
      </c>
      <c r="AB17" s="53">
        <v>174</v>
      </c>
      <c r="AC17" s="53">
        <v>100</v>
      </c>
      <c r="AD17" s="38">
        <f t="shared" si="0"/>
        <v>4206</v>
      </c>
      <c r="AE17" s="38">
        <f>IF(F17&gt;0,1)+IF(G17&gt;0,1)+IF(H17&gt;0,1)+IF(I17&gt;0,1)+IF(J17&gt;0,1)+IF(K17&gt;0,1)+IF(L17&gt;0,1)+IF(M17&gt;0,1)+IF(N17&gt;0,1)+IF(O17&gt;0,1)+IF(P17&gt;0,1)+IF(Q17&gt;0,1)+IF(R17&gt;0,1)+IF(S17&gt;0,1)+IF(T17&gt;0,1)+IF(U17&gt;0,1)+IF(V17&gt;0,1)+IF(W17&gt;0,1)+IF(X17&gt;0,1)+IF(Y17&gt;0,1)+IF(Z17&gt;0,1)+IF(AA17&gt;0,1)+IF(AB17&gt;0,1)</f>
        <v>23</v>
      </c>
      <c r="AF17" s="39">
        <f t="shared" si="2"/>
        <v>182.8695652173913</v>
      </c>
      <c r="AG17" s="34">
        <f>AC17+AD16+AD17</f>
        <v>8381</v>
      </c>
      <c r="AH17" s="35">
        <f>AE16+AE17</f>
        <v>46</v>
      </c>
      <c r="AI17" s="39">
        <f>AG17/AH17</f>
        <v>182.19565217391303</v>
      </c>
    </row>
    <row r="18" spans="1:35" ht="13.5" thickBot="1">
      <c r="A18" s="80" t="s">
        <v>11</v>
      </c>
      <c r="B18" s="25" t="s">
        <v>87</v>
      </c>
      <c r="C18" s="25" t="s">
        <v>88</v>
      </c>
      <c r="D18" s="29" t="s">
        <v>89</v>
      </c>
      <c r="E18" s="22">
        <v>28224</v>
      </c>
      <c r="F18" s="30">
        <v>167</v>
      </c>
      <c r="G18" s="30">
        <v>166</v>
      </c>
      <c r="H18" s="30">
        <v>177</v>
      </c>
      <c r="I18" s="30">
        <v>182</v>
      </c>
      <c r="J18" s="30">
        <v>187</v>
      </c>
      <c r="K18" s="30">
        <v>174</v>
      </c>
      <c r="L18" s="30">
        <v>202</v>
      </c>
      <c r="M18" s="30">
        <v>202</v>
      </c>
      <c r="N18" s="31">
        <v>147</v>
      </c>
      <c r="O18" s="30">
        <v>155</v>
      </c>
      <c r="P18" s="30">
        <v>137</v>
      </c>
      <c r="Q18" s="30">
        <v>169</v>
      </c>
      <c r="R18" s="30">
        <v>161</v>
      </c>
      <c r="S18" s="30">
        <v>141</v>
      </c>
      <c r="T18" s="30">
        <v>135</v>
      </c>
      <c r="U18" s="32">
        <v>190</v>
      </c>
      <c r="V18" s="48">
        <v>144</v>
      </c>
      <c r="W18" s="49">
        <v>180</v>
      </c>
      <c r="X18" s="49">
        <v>167</v>
      </c>
      <c r="Y18" s="49">
        <v>122</v>
      </c>
      <c r="Z18" s="49">
        <v>125</v>
      </c>
      <c r="AA18" s="49">
        <v>186</v>
      </c>
      <c r="AB18" s="50">
        <v>149</v>
      </c>
      <c r="AC18" s="50"/>
      <c r="AD18" s="22">
        <f t="shared" si="0"/>
        <v>3765</v>
      </c>
      <c r="AE18" s="23">
        <f t="shared" si="1"/>
        <v>23</v>
      </c>
      <c r="AF18" s="24">
        <f t="shared" si="2"/>
        <v>163.69565217391303</v>
      </c>
      <c r="AG18" s="22">
        <f>AC19+AD18+AD19</f>
        <v>7586</v>
      </c>
      <c r="AH18" s="30"/>
      <c r="AI18" s="24"/>
    </row>
    <row r="19" spans="1:35" ht="13.5" thickBot="1">
      <c r="A19" s="81"/>
      <c r="B19" s="26" t="s">
        <v>90</v>
      </c>
      <c r="C19" s="26" t="s">
        <v>91</v>
      </c>
      <c r="D19" s="33" t="s">
        <v>89</v>
      </c>
      <c r="E19" s="34">
        <v>28235</v>
      </c>
      <c r="F19" s="35">
        <v>162</v>
      </c>
      <c r="G19" s="35">
        <v>156</v>
      </c>
      <c r="H19" s="35">
        <v>167</v>
      </c>
      <c r="I19" s="35">
        <v>142</v>
      </c>
      <c r="J19" s="35">
        <v>127</v>
      </c>
      <c r="K19" s="35">
        <v>201</v>
      </c>
      <c r="L19" s="35">
        <v>163</v>
      </c>
      <c r="M19" s="35">
        <v>182</v>
      </c>
      <c r="N19" s="36">
        <v>130</v>
      </c>
      <c r="O19" s="35">
        <v>199</v>
      </c>
      <c r="P19" s="35">
        <v>192</v>
      </c>
      <c r="Q19" s="35">
        <v>186</v>
      </c>
      <c r="R19" s="35">
        <v>158</v>
      </c>
      <c r="S19" s="35">
        <v>181</v>
      </c>
      <c r="T19" s="35">
        <v>221</v>
      </c>
      <c r="U19" s="37">
        <v>182</v>
      </c>
      <c r="V19" s="51">
        <v>162</v>
      </c>
      <c r="W19" s="52">
        <v>159</v>
      </c>
      <c r="X19" s="52">
        <v>123</v>
      </c>
      <c r="Y19" s="52">
        <v>137</v>
      </c>
      <c r="Z19" s="52">
        <v>164</v>
      </c>
      <c r="AA19" s="52">
        <v>112</v>
      </c>
      <c r="AB19" s="53">
        <v>175</v>
      </c>
      <c r="AC19" s="53">
        <v>40</v>
      </c>
      <c r="AD19" s="38">
        <f t="shared" si="0"/>
        <v>3781</v>
      </c>
      <c r="AE19" s="38">
        <f t="shared" si="1"/>
        <v>23</v>
      </c>
      <c r="AF19" s="39">
        <f t="shared" si="2"/>
        <v>164.3913043478261</v>
      </c>
      <c r="AG19" s="34">
        <f>AC19+AD18+AD19</f>
        <v>7586</v>
      </c>
      <c r="AH19" s="35">
        <f>AE18+AE19</f>
        <v>46</v>
      </c>
      <c r="AI19" s="39">
        <f>AG19/AH19</f>
        <v>164.91304347826087</v>
      </c>
    </row>
    <row r="20" spans="1:35" ht="13.5" thickBot="1">
      <c r="A20" s="80" t="s">
        <v>12</v>
      </c>
      <c r="B20" s="25" t="s">
        <v>75</v>
      </c>
      <c r="C20" s="25" t="s">
        <v>76</v>
      </c>
      <c r="D20" s="29" t="s">
        <v>72</v>
      </c>
      <c r="E20" s="22">
        <v>12560</v>
      </c>
      <c r="F20" s="30">
        <v>153</v>
      </c>
      <c r="G20" s="30">
        <v>167</v>
      </c>
      <c r="H20" s="30">
        <v>137</v>
      </c>
      <c r="I20" s="30">
        <v>157</v>
      </c>
      <c r="J20" s="30">
        <v>191</v>
      </c>
      <c r="K20" s="30">
        <v>150</v>
      </c>
      <c r="L20" s="30">
        <v>191</v>
      </c>
      <c r="M20" s="30">
        <v>168</v>
      </c>
      <c r="N20" s="31">
        <v>176</v>
      </c>
      <c r="O20" s="30">
        <v>186</v>
      </c>
      <c r="P20" s="30">
        <v>180</v>
      </c>
      <c r="Q20" s="30">
        <v>209</v>
      </c>
      <c r="R20" s="30">
        <v>212</v>
      </c>
      <c r="S20" s="30">
        <v>213</v>
      </c>
      <c r="T20" s="30">
        <v>171</v>
      </c>
      <c r="U20" s="32">
        <v>215</v>
      </c>
      <c r="V20" s="48">
        <v>151</v>
      </c>
      <c r="W20" s="49">
        <v>134</v>
      </c>
      <c r="X20" s="49">
        <v>155</v>
      </c>
      <c r="Y20" s="49">
        <v>135</v>
      </c>
      <c r="Z20" s="49">
        <v>184</v>
      </c>
      <c r="AA20" s="49">
        <v>181</v>
      </c>
      <c r="AB20" s="50">
        <v>175</v>
      </c>
      <c r="AC20" s="50"/>
      <c r="AD20" s="22">
        <f t="shared" si="0"/>
        <v>3991</v>
      </c>
      <c r="AE20" s="23">
        <f>IF(F20&gt;0,1)+IF(G20&gt;0,1)+IF(H20&gt;0,1)+IF(I20&gt;0,1)+IF(J20&gt;0,1)+IF(K20&gt;0,1)+IF(L20&gt;0,1)+IF(M20&gt;0,1)+IF(N20&gt;0,1)+IF(O20&gt;0,1)+IF(P20&gt;0,1)+IF(Q20&gt;0,1)+IF(R20&gt;0,1)+IF(S20&gt;0,1)+IF(T20&gt;0,1)+IF(U20&gt;0,1)+IF(V20&gt;0,1)+IF(W20&gt;0,1)+IF(X20&gt;0,1)+IF(Y20&gt;0,1)+IF(Z20&gt;0,1)+IF(AA20&gt;0,1)+IF(AB20&gt;0,1)</f>
        <v>23</v>
      </c>
      <c r="AF20" s="24">
        <f t="shared" si="3"/>
        <v>173.52173913043478</v>
      </c>
      <c r="AG20" s="22">
        <f>AC21+AD20+AD21</f>
        <v>7526</v>
      </c>
      <c r="AH20" s="30"/>
      <c r="AI20" s="24"/>
    </row>
    <row r="21" spans="1:35" ht="13.5" thickBot="1">
      <c r="A21" s="81"/>
      <c r="B21" s="26" t="s">
        <v>77</v>
      </c>
      <c r="C21" s="26" t="s">
        <v>78</v>
      </c>
      <c r="D21" s="33" t="s">
        <v>72</v>
      </c>
      <c r="E21" s="34">
        <v>12570</v>
      </c>
      <c r="F21" s="35">
        <v>157</v>
      </c>
      <c r="G21" s="35">
        <v>150</v>
      </c>
      <c r="H21" s="35">
        <v>188</v>
      </c>
      <c r="I21" s="35">
        <v>139</v>
      </c>
      <c r="J21" s="35">
        <v>125</v>
      </c>
      <c r="K21" s="35">
        <v>201</v>
      </c>
      <c r="L21" s="35">
        <v>125</v>
      </c>
      <c r="M21" s="35">
        <v>159</v>
      </c>
      <c r="N21" s="36">
        <v>171</v>
      </c>
      <c r="O21" s="35">
        <v>119</v>
      </c>
      <c r="P21" s="35">
        <v>138</v>
      </c>
      <c r="Q21" s="35">
        <v>187</v>
      </c>
      <c r="R21" s="35">
        <v>144</v>
      </c>
      <c r="S21" s="35">
        <v>141</v>
      </c>
      <c r="T21" s="35">
        <v>158</v>
      </c>
      <c r="U21" s="37">
        <v>201</v>
      </c>
      <c r="V21" s="51">
        <v>116</v>
      </c>
      <c r="W21" s="52">
        <v>176</v>
      </c>
      <c r="X21" s="52">
        <v>161</v>
      </c>
      <c r="Y21" s="52">
        <v>114</v>
      </c>
      <c r="Z21" s="52">
        <v>144</v>
      </c>
      <c r="AA21" s="52">
        <v>131</v>
      </c>
      <c r="AB21" s="53">
        <v>160</v>
      </c>
      <c r="AC21" s="53">
        <v>30</v>
      </c>
      <c r="AD21" s="38">
        <f t="shared" si="0"/>
        <v>3505</v>
      </c>
      <c r="AE21" s="38">
        <f>IF(F21&gt;0,1)+IF(G21&gt;0,1)+IF(H21&gt;0,1)+IF(I21&gt;0,1)+IF(J21&gt;0,1)+IF(K21&gt;0,1)+IF(L21&gt;0,1)+IF(M21&gt;0,1)+IF(N21&gt;0,1)+IF(O21&gt;0,1)+IF(P21&gt;0,1)+IF(Q21&gt;0,1)+IF(R21&gt;0,1)+IF(S21&gt;0,1)+IF(T21&gt;0,1)+IF(U21&gt;0,1)+IF(V21&gt;0,1)+IF(W21&gt;0,1)+IF(X21&gt;0,1)+IF(Y21&gt;0,1)+IF(Z21&gt;0,1)+IF(AA21&gt;0,1)+IF(AB21&gt;0,1)</f>
        <v>23</v>
      </c>
      <c r="AF21" s="39">
        <f t="shared" si="3"/>
        <v>152.3913043478261</v>
      </c>
      <c r="AG21" s="34">
        <f>AC21+AD20+AD21</f>
        <v>7526</v>
      </c>
      <c r="AH21" s="35">
        <f>AE20+AE21</f>
        <v>46</v>
      </c>
      <c r="AI21" s="39">
        <f>AG21/AH21</f>
        <v>163.6086956521739</v>
      </c>
    </row>
    <row r="22" spans="1:35" ht="13.5" thickBot="1">
      <c r="A22" s="80" t="s">
        <v>13</v>
      </c>
      <c r="B22" s="25" t="s">
        <v>70</v>
      </c>
      <c r="C22" s="25" t="s">
        <v>71</v>
      </c>
      <c r="D22" s="29" t="s">
        <v>72</v>
      </c>
      <c r="E22" s="22">
        <v>12563</v>
      </c>
      <c r="F22" s="30">
        <v>181</v>
      </c>
      <c r="G22" s="30">
        <v>146</v>
      </c>
      <c r="H22" s="30">
        <v>116</v>
      </c>
      <c r="I22" s="30">
        <v>148</v>
      </c>
      <c r="J22" s="30">
        <v>195</v>
      </c>
      <c r="K22" s="30">
        <v>148</v>
      </c>
      <c r="L22" s="30">
        <v>173</v>
      </c>
      <c r="M22" s="30">
        <v>168</v>
      </c>
      <c r="N22" s="31">
        <v>123</v>
      </c>
      <c r="O22" s="30">
        <v>170</v>
      </c>
      <c r="P22" s="30">
        <v>192</v>
      </c>
      <c r="Q22" s="30">
        <v>168</v>
      </c>
      <c r="R22" s="30">
        <v>148</v>
      </c>
      <c r="S22" s="30">
        <v>222</v>
      </c>
      <c r="T22" s="30">
        <v>174</v>
      </c>
      <c r="U22" s="32">
        <v>189</v>
      </c>
      <c r="V22" s="48" t="s">
        <v>99</v>
      </c>
      <c r="W22" s="49"/>
      <c r="X22" s="49"/>
      <c r="Y22" s="49"/>
      <c r="Z22" s="49"/>
      <c r="AA22" s="49"/>
      <c r="AB22" s="50"/>
      <c r="AC22" s="50"/>
      <c r="AD22" s="22">
        <f>F22+G22+H22+I22+J22+K22+L22+M22+N22+O22+P22+Q22+R22+S22+T22+U22</f>
        <v>2661</v>
      </c>
      <c r="AE22" s="23">
        <f>IF(F22&gt;0,1)+IF(G22&gt;0,1)+IF(H22&gt;0,1)+IF(I22&gt;0,1)+IF(J22&gt;0,1)+IF(K22&gt;0,1)+IF(L22&gt;0,1)+IF(M22&gt;0,1)+IF(N22&gt;0,1)+IF(O22&gt;0,1)+IF(P22&gt;0,1)+IF(Q22&gt;0,1)+IF(R22&gt;0,1)+IF(S22&gt;0,1)+IF(T22&gt;0,1)+IF(U22&gt;0,1)</f>
        <v>16</v>
      </c>
      <c r="AF22" s="24">
        <f t="shared" si="2"/>
        <v>166.3125</v>
      </c>
      <c r="AG22" s="22">
        <f>AC23+AD22+AD23</f>
        <v>5491</v>
      </c>
      <c r="AH22" s="30"/>
      <c r="AI22" s="24"/>
    </row>
    <row r="23" spans="1:35" ht="13.5" thickBot="1">
      <c r="A23" s="81"/>
      <c r="B23" s="26" t="s">
        <v>73</v>
      </c>
      <c r="C23" s="26" t="s">
        <v>74</v>
      </c>
      <c r="D23" s="33" t="s">
        <v>72</v>
      </c>
      <c r="E23" s="34">
        <v>12562</v>
      </c>
      <c r="F23" s="35">
        <v>171</v>
      </c>
      <c r="G23" s="35">
        <v>200</v>
      </c>
      <c r="H23" s="35">
        <v>203</v>
      </c>
      <c r="I23" s="35">
        <v>145</v>
      </c>
      <c r="J23" s="35">
        <v>135</v>
      </c>
      <c r="K23" s="35">
        <v>167</v>
      </c>
      <c r="L23" s="35">
        <v>144</v>
      </c>
      <c r="M23" s="35">
        <v>176</v>
      </c>
      <c r="N23" s="36">
        <v>172</v>
      </c>
      <c r="O23" s="35">
        <v>173</v>
      </c>
      <c r="P23" s="35">
        <v>214</v>
      </c>
      <c r="Q23" s="35">
        <v>160</v>
      </c>
      <c r="R23" s="35">
        <v>160</v>
      </c>
      <c r="S23" s="35">
        <v>190</v>
      </c>
      <c r="T23" s="35">
        <v>227</v>
      </c>
      <c r="U23" s="37">
        <v>193</v>
      </c>
      <c r="V23" s="51"/>
      <c r="W23" s="52"/>
      <c r="X23" s="52"/>
      <c r="Y23" s="52"/>
      <c r="Z23" s="52"/>
      <c r="AA23" s="52"/>
      <c r="AB23" s="53"/>
      <c r="AC23" s="53"/>
      <c r="AD23" s="38">
        <f t="shared" si="0"/>
        <v>2830</v>
      </c>
      <c r="AE23" s="38">
        <f>IF(F23&gt;0,1)+IF(G23&gt;0,1)+IF(H23&gt;0,1)+IF(I23&gt;0,1)+IF(J23&gt;0,1)+IF(K23&gt;0,1)+IF(L23&gt;0,1)+IF(M23&gt;0,1)+IF(N23&gt;0,1)+IF(O23&gt;0,1)+IF(P23&gt;0,1)+IF(Q23&gt;0,1)+IF(R23&gt;0,1)+IF(S23&gt;0,1)+IF(T23&gt;0,1)+IF(U23&gt;0,1)+IF(V23&gt;0,1)+IF(W23&gt;0,1)+IF(X23&gt;0,1)+IF(Y23&gt;0,1)+IF(Z23&gt;0,1)+IF(AA23&gt;0,1)+IF(AB23&gt;0,1)</f>
        <v>16</v>
      </c>
      <c r="AF23" s="39">
        <f t="shared" si="2"/>
        <v>176.875</v>
      </c>
      <c r="AG23" s="34">
        <f>AC23+AD22+AD23</f>
        <v>5491</v>
      </c>
      <c r="AH23" s="35">
        <f>AE22+AE23</f>
        <v>32</v>
      </c>
      <c r="AI23" s="39">
        <f>AG23/AH23</f>
        <v>171.59375</v>
      </c>
    </row>
    <row r="24" spans="1:35" ht="13.5" thickBot="1">
      <c r="A24" s="80" t="s">
        <v>14</v>
      </c>
      <c r="B24" s="25" t="s">
        <v>59</v>
      </c>
      <c r="C24" s="25" t="s">
        <v>60</v>
      </c>
      <c r="D24" s="29" t="s">
        <v>55</v>
      </c>
      <c r="E24" s="22"/>
      <c r="F24" s="30">
        <v>185</v>
      </c>
      <c r="G24" s="30">
        <v>172</v>
      </c>
      <c r="H24" s="30">
        <v>185</v>
      </c>
      <c r="I24" s="30">
        <v>247</v>
      </c>
      <c r="J24" s="30">
        <v>169</v>
      </c>
      <c r="K24" s="30">
        <v>181</v>
      </c>
      <c r="L24" s="30">
        <v>195</v>
      </c>
      <c r="M24" s="30">
        <v>236</v>
      </c>
      <c r="N24" s="31" t="s">
        <v>99</v>
      </c>
      <c r="O24" s="30"/>
      <c r="P24" s="30"/>
      <c r="Q24" s="30"/>
      <c r="R24" s="30"/>
      <c r="S24" s="30"/>
      <c r="T24" s="30"/>
      <c r="U24" s="32"/>
      <c r="V24" s="48"/>
      <c r="W24" s="49"/>
      <c r="X24" s="49"/>
      <c r="Y24" s="49"/>
      <c r="Z24" s="49"/>
      <c r="AA24" s="49"/>
      <c r="AB24" s="50"/>
      <c r="AC24" s="50"/>
      <c r="AD24" s="22">
        <f>F24+G24+H24+I24+J24+K24+L24+M24</f>
        <v>1570</v>
      </c>
      <c r="AE24" s="23">
        <f>IF(F24&gt;0,1)+IF(G24&gt;0,1)+IF(H24&gt;0,1)+IF(I24&gt;0,1)+IF(J24&gt;0,1)+IF(K24&gt;0,1)+IF(L24&gt;0,1)+IF(M24&gt;0,1)</f>
        <v>8</v>
      </c>
      <c r="AF24" s="24">
        <f t="shared" si="2"/>
        <v>196.25</v>
      </c>
      <c r="AG24" s="22">
        <f>AD24+AD25</f>
        <v>3172</v>
      </c>
      <c r="AH24" s="30"/>
      <c r="AI24" s="24"/>
    </row>
    <row r="25" spans="1:35" ht="13.5" thickBot="1">
      <c r="A25" s="81"/>
      <c r="B25" s="26" t="s">
        <v>61</v>
      </c>
      <c r="C25" s="26" t="s">
        <v>62</v>
      </c>
      <c r="D25" s="33" t="s">
        <v>63</v>
      </c>
      <c r="E25" s="34"/>
      <c r="F25" s="35">
        <v>223</v>
      </c>
      <c r="G25" s="35">
        <v>204</v>
      </c>
      <c r="H25" s="35">
        <v>214</v>
      </c>
      <c r="I25" s="35">
        <v>171</v>
      </c>
      <c r="J25" s="35">
        <v>213</v>
      </c>
      <c r="K25" s="35">
        <v>183</v>
      </c>
      <c r="L25" s="35">
        <v>235</v>
      </c>
      <c r="M25" s="35">
        <v>159</v>
      </c>
      <c r="N25" s="36"/>
      <c r="O25" s="35"/>
      <c r="P25" s="35"/>
      <c r="Q25" s="35"/>
      <c r="R25" s="35"/>
      <c r="S25" s="35"/>
      <c r="T25" s="35"/>
      <c r="U25" s="37"/>
      <c r="V25" s="51"/>
      <c r="W25" s="52"/>
      <c r="X25" s="52"/>
      <c r="Y25" s="52"/>
      <c r="Z25" s="52"/>
      <c r="AA25" s="52"/>
      <c r="AB25" s="53"/>
      <c r="AC25" s="53"/>
      <c r="AD25" s="38">
        <f t="shared" si="0"/>
        <v>1602</v>
      </c>
      <c r="AE25" s="38">
        <f>IF(F25&gt;0,1)+IF(G25&gt;0,1)+IF(H25&gt;0,1)+IF(I25&gt;0,1)+IF(J25&gt;0,1)+IF(K25&gt;0,1)+IF(L25&gt;0,1)+IF(M25&gt;0,1)+IF(N25&gt;0,1)+IF(O25&gt;0,1)+IF(P25&gt;0,1)+IF(Q25&gt;0,1)+IF(R25&gt;0,1)+IF(S25&gt;0,1)+IF(T25&gt;0,1)+IF(U25&gt;0,1)+IF(V25&gt;0,1)+IF(W25&gt;0,1)+IF(X25&gt;0,1)+IF(Y25&gt;0,1)+IF(Z25&gt;0,1)+IF(AA25&gt;0,1)+IF(AB25&gt;0,1)</f>
        <v>8</v>
      </c>
      <c r="AF25" s="39">
        <f t="shared" si="2"/>
        <v>200.25</v>
      </c>
      <c r="AG25" s="34">
        <f>AD24+AD25</f>
        <v>3172</v>
      </c>
      <c r="AH25" s="35">
        <f>AE24+AE25</f>
        <v>16</v>
      </c>
      <c r="AI25" s="39">
        <f>AG25/AH25</f>
        <v>198.25</v>
      </c>
    </row>
    <row r="26" spans="1:35" ht="13.5" thickBot="1">
      <c r="A26" s="80" t="s">
        <v>15</v>
      </c>
      <c r="B26" s="25" t="s">
        <v>68</v>
      </c>
      <c r="C26" s="25" t="s">
        <v>67</v>
      </c>
      <c r="D26" s="29" t="s">
        <v>58</v>
      </c>
      <c r="E26" s="22"/>
      <c r="F26" s="30">
        <v>137</v>
      </c>
      <c r="G26" s="30">
        <v>122</v>
      </c>
      <c r="H26" s="30">
        <v>252</v>
      </c>
      <c r="I26" s="30">
        <v>168</v>
      </c>
      <c r="J26" s="30">
        <v>268</v>
      </c>
      <c r="K26" s="30">
        <v>215</v>
      </c>
      <c r="L26" s="30">
        <v>223</v>
      </c>
      <c r="M26" s="30">
        <v>243</v>
      </c>
      <c r="N26" s="31" t="s">
        <v>99</v>
      </c>
      <c r="O26" s="30"/>
      <c r="P26" s="30"/>
      <c r="Q26" s="30"/>
      <c r="R26" s="30"/>
      <c r="S26" s="30"/>
      <c r="T26" s="30"/>
      <c r="U26" s="32"/>
      <c r="V26" s="48"/>
      <c r="W26" s="49"/>
      <c r="X26" s="49"/>
      <c r="Y26" s="49"/>
      <c r="Z26" s="49"/>
      <c r="AA26" s="49"/>
      <c r="AB26" s="50"/>
      <c r="AC26" s="50"/>
      <c r="AD26" s="22">
        <f>F26+G26+H26+I26+J26+K26+L26+M26</f>
        <v>1628</v>
      </c>
      <c r="AE26" s="23">
        <f>IF(F26&gt;0,1)+IF(G26&gt;0,1)+IF(H26&gt;0,1)+IF(I26&gt;0,1)+IF(J26&gt;0,1)+IF(K26&gt;0,1)+IF(L26&gt;0,1)+IF(M26&gt;0,1)</f>
        <v>8</v>
      </c>
      <c r="AF26" s="24">
        <f t="shared" si="2"/>
        <v>203.5</v>
      </c>
      <c r="AG26" s="22">
        <f>AD26+AD27</f>
        <v>3155</v>
      </c>
      <c r="AH26" s="30"/>
      <c r="AI26" s="24"/>
    </row>
    <row r="27" spans="1:35" ht="13.5" thickBot="1">
      <c r="A27" s="81"/>
      <c r="B27" s="26" t="s">
        <v>69</v>
      </c>
      <c r="C27" s="26" t="s">
        <v>98</v>
      </c>
      <c r="D27" s="33" t="s">
        <v>55</v>
      </c>
      <c r="E27" s="34"/>
      <c r="F27" s="35">
        <v>156</v>
      </c>
      <c r="G27" s="35">
        <v>194</v>
      </c>
      <c r="H27" s="35">
        <v>186</v>
      </c>
      <c r="I27" s="35">
        <v>176</v>
      </c>
      <c r="J27" s="35">
        <v>227</v>
      </c>
      <c r="K27" s="35">
        <v>174</v>
      </c>
      <c r="L27" s="35">
        <v>212</v>
      </c>
      <c r="M27" s="35">
        <v>202</v>
      </c>
      <c r="N27" s="36"/>
      <c r="O27" s="35"/>
      <c r="P27" s="35"/>
      <c r="Q27" s="35"/>
      <c r="R27" s="35"/>
      <c r="S27" s="35"/>
      <c r="T27" s="35"/>
      <c r="U27" s="37"/>
      <c r="V27" s="51"/>
      <c r="W27" s="52"/>
      <c r="X27" s="52"/>
      <c r="Y27" s="52"/>
      <c r="Z27" s="52"/>
      <c r="AA27" s="52"/>
      <c r="AB27" s="53"/>
      <c r="AC27" s="53"/>
      <c r="AD27" s="38">
        <f t="shared" si="0"/>
        <v>1527</v>
      </c>
      <c r="AE27" s="38">
        <f>IF(F27&gt;0,1)+IF(G27&gt;0,1)+IF(H27&gt;0,1)+IF(I27&gt;0,1)+IF(J27&gt;0,1)+IF(K27&gt;0,1)+IF(L27&gt;0,1)+IF(M27&gt;0,1)+IF(N27&gt;0,1)+IF(O27&gt;0,1)+IF(P27&gt;0,1)+IF(Q27&gt;0,1)+IF(R27&gt;0,1)+IF(S27&gt;0,1)+IF(T27&gt;0,1)+IF(U27&gt;0,1)+IF(V27&gt;0,1)+IF(W27&gt;0,1)+IF(X27&gt;0,1)+IF(Y27&gt;0,1)+IF(Z27&gt;0,1)+IF(AA27&gt;0,1)+IF(AB27&gt;0,1)</f>
        <v>8</v>
      </c>
      <c r="AF27" s="39">
        <f t="shared" si="2"/>
        <v>190.875</v>
      </c>
      <c r="AG27" s="34">
        <f>AD26+AD27</f>
        <v>3155</v>
      </c>
      <c r="AH27" s="35">
        <f>AE26+AE27</f>
        <v>16</v>
      </c>
      <c r="AI27" s="39">
        <f>AG27/AH27</f>
        <v>197.1875</v>
      </c>
    </row>
    <row r="29" ht="12.75">
      <c r="B29" s="54" t="s">
        <v>102</v>
      </c>
    </row>
    <row r="31" ht="12.75">
      <c r="B31" s="55"/>
    </row>
    <row r="33" ht="12.75">
      <c r="B33" s="56"/>
    </row>
    <row r="35" spans="4:18" ht="23.25">
      <c r="D35" s="83" t="s">
        <v>50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</row>
    <row r="36" spans="9:11" ht="20.25">
      <c r="I36" s="82" t="s">
        <v>52</v>
      </c>
      <c r="J36" s="82"/>
      <c r="K36" s="82"/>
    </row>
    <row r="37" ht="13.5" thickBot="1"/>
    <row r="38" spans="1:35" ht="12.75">
      <c r="A38" s="46"/>
      <c r="B38" s="3"/>
      <c r="C38" s="3"/>
      <c r="D38" s="3"/>
      <c r="E38" s="4"/>
      <c r="F38" s="1" t="s">
        <v>36</v>
      </c>
      <c r="G38" s="2"/>
      <c r="H38" s="3"/>
      <c r="I38" s="3"/>
      <c r="J38" s="3"/>
      <c r="K38" s="3"/>
      <c r="L38" s="3"/>
      <c r="M38" s="3"/>
      <c r="N38" s="1" t="s">
        <v>38</v>
      </c>
      <c r="O38" s="3"/>
      <c r="P38" s="3"/>
      <c r="Q38" s="3"/>
      <c r="R38" s="3"/>
      <c r="S38" s="3"/>
      <c r="T38" s="3"/>
      <c r="U38" s="4"/>
      <c r="V38" s="5" t="s">
        <v>39</v>
      </c>
      <c r="W38" s="6"/>
      <c r="X38" s="6"/>
      <c r="Y38" s="6"/>
      <c r="Z38" s="6"/>
      <c r="AA38" s="6"/>
      <c r="AB38" s="7"/>
      <c r="AC38" s="6"/>
      <c r="AD38" s="40"/>
      <c r="AE38" s="41"/>
      <c r="AF38" s="41"/>
      <c r="AG38" s="41"/>
      <c r="AH38" s="41"/>
      <c r="AI38" s="42"/>
    </row>
    <row r="39" spans="1:35" ht="13.5" thickBot="1">
      <c r="A39" s="47"/>
      <c r="B39" s="10"/>
      <c r="C39" s="10"/>
      <c r="D39" s="10"/>
      <c r="E39" s="11"/>
      <c r="F39" s="8" t="s">
        <v>37</v>
      </c>
      <c r="G39" s="9"/>
      <c r="H39" s="10"/>
      <c r="I39" s="10"/>
      <c r="J39" s="10"/>
      <c r="K39" s="10"/>
      <c r="L39" s="10"/>
      <c r="M39" s="10"/>
      <c r="N39" s="8" t="s">
        <v>29</v>
      </c>
      <c r="O39" s="10"/>
      <c r="P39" s="10"/>
      <c r="Q39" s="10"/>
      <c r="R39" s="10"/>
      <c r="S39" s="10"/>
      <c r="T39" s="10"/>
      <c r="U39" s="11"/>
      <c r="V39" s="12" t="s">
        <v>40</v>
      </c>
      <c r="W39" s="13"/>
      <c r="X39" s="13"/>
      <c r="Y39" s="13"/>
      <c r="Z39" s="13"/>
      <c r="AA39" s="13"/>
      <c r="AB39" s="14"/>
      <c r="AC39" s="13"/>
      <c r="AD39" s="43"/>
      <c r="AE39" s="44"/>
      <c r="AF39" s="44"/>
      <c r="AG39" s="44"/>
      <c r="AH39" s="44"/>
      <c r="AI39" s="45"/>
    </row>
    <row r="40" spans="1:35" ht="13.5" thickBot="1">
      <c r="A40" s="15" t="s">
        <v>0</v>
      </c>
      <c r="B40" s="16" t="s">
        <v>34</v>
      </c>
      <c r="C40" s="17" t="s">
        <v>35</v>
      </c>
      <c r="D40" s="16" t="s">
        <v>1</v>
      </c>
      <c r="E40" s="16" t="s">
        <v>26</v>
      </c>
      <c r="F40" s="18" t="s">
        <v>2</v>
      </c>
      <c r="G40" s="18" t="s">
        <v>3</v>
      </c>
      <c r="H40" s="18" t="s">
        <v>4</v>
      </c>
      <c r="I40" s="18" t="s">
        <v>5</v>
      </c>
      <c r="J40" s="18" t="s">
        <v>41</v>
      </c>
      <c r="K40" s="18" t="s">
        <v>16</v>
      </c>
      <c r="L40" s="18" t="s">
        <v>17</v>
      </c>
      <c r="M40" s="18" t="s">
        <v>42</v>
      </c>
      <c r="N40" s="19" t="s">
        <v>18</v>
      </c>
      <c r="O40" s="18" t="s">
        <v>27</v>
      </c>
      <c r="P40" s="18" t="s">
        <v>19</v>
      </c>
      <c r="Q40" s="18" t="s">
        <v>28</v>
      </c>
      <c r="R40" s="18" t="s">
        <v>43</v>
      </c>
      <c r="S40" s="18" t="s">
        <v>30</v>
      </c>
      <c r="T40" s="18" t="s">
        <v>31</v>
      </c>
      <c r="U40" s="20" t="s">
        <v>46</v>
      </c>
      <c r="V40" s="19" t="s">
        <v>32</v>
      </c>
      <c r="W40" s="18" t="s">
        <v>33</v>
      </c>
      <c r="X40" s="18" t="s">
        <v>44</v>
      </c>
      <c r="Y40" s="18" t="s">
        <v>45</v>
      </c>
      <c r="Z40" s="18" t="s">
        <v>47</v>
      </c>
      <c r="AA40" s="18" t="s">
        <v>48</v>
      </c>
      <c r="AB40" s="20" t="s">
        <v>49</v>
      </c>
      <c r="AC40" s="20"/>
      <c r="AD40" s="21" t="s">
        <v>22</v>
      </c>
      <c r="AE40" s="18" t="s">
        <v>20</v>
      </c>
      <c r="AF40" s="21" t="s">
        <v>21</v>
      </c>
      <c r="AG40" s="21" t="s">
        <v>23</v>
      </c>
      <c r="AH40" s="18" t="s">
        <v>24</v>
      </c>
      <c r="AI40" s="21" t="s">
        <v>25</v>
      </c>
    </row>
    <row r="41" spans="1:35" ht="13.5" thickBot="1">
      <c r="A41" s="27" t="s">
        <v>6</v>
      </c>
      <c r="B41" s="25"/>
      <c r="C41" s="25"/>
      <c r="D41" s="29"/>
      <c r="E41" s="22"/>
      <c r="F41" s="30"/>
      <c r="G41" s="30"/>
      <c r="H41" s="30"/>
      <c r="I41" s="30"/>
      <c r="J41" s="30"/>
      <c r="K41" s="30"/>
      <c r="L41" s="30"/>
      <c r="M41" s="30"/>
      <c r="N41" s="31"/>
      <c r="O41" s="30"/>
      <c r="P41" s="30"/>
      <c r="Q41" s="30"/>
      <c r="R41" s="30"/>
      <c r="S41" s="30"/>
      <c r="T41" s="30"/>
      <c r="U41" s="32"/>
      <c r="V41" s="48"/>
      <c r="W41" s="49"/>
      <c r="X41" s="49"/>
      <c r="Y41" s="49"/>
      <c r="Z41" s="49"/>
      <c r="AA41" s="49"/>
      <c r="AB41" s="50"/>
      <c r="AC41" s="50"/>
      <c r="AD41" s="22">
        <f>F41+G41+H41+I41+J41+K41+L41+M41+N41+O41+P41+Q41+R41+S41+T41+U41+V41+W41+X41+Y41+Z41+AA41+AB41</f>
        <v>0</v>
      </c>
      <c r="AE41" s="23">
        <f>IF(F41&gt;0,1)+IF(G41&gt;0,1)+IF(H41&gt;0,1)+IF(I41&gt;0,1)+IF(J41&gt;0,1)+IF(K41&gt;0,1)+IF(L41&gt;0,1)+IF(M41&gt;0,1)+IF(N41&gt;0,1)+IF(O41&gt;0,1)+IF(P41&gt;0,1)+IF(Q41&gt;0,1)+IF(R41&gt;0,1)+IF(S41&gt;0,1)+IF(T41&gt;0,1)+IF(U41&gt;0,1)+IF(V41&gt;0,1)+IF(W41&gt;0,1)+IF(X41&gt;0,1)+IF(Y41&gt;0,1)+IF(Z41&gt;0,1)+IF(AA41&gt;0,1)+IF(AB41&gt;0,1)</f>
        <v>0</v>
      </c>
      <c r="AF41" s="24" t="e">
        <f aca="true" t="shared" si="4" ref="AF41:AF60">AD41/AE41</f>
        <v>#DIV/0!</v>
      </c>
      <c r="AG41" s="22">
        <f>AD41+AD42</f>
        <v>0</v>
      </c>
      <c r="AH41" s="30"/>
      <c r="AI41" s="24"/>
    </row>
    <row r="42" spans="1:35" ht="13.5" thickBot="1">
      <c r="A42" s="28"/>
      <c r="B42" s="26"/>
      <c r="C42" s="26"/>
      <c r="D42" s="33"/>
      <c r="E42" s="34"/>
      <c r="F42" s="35"/>
      <c r="G42" s="35"/>
      <c r="H42" s="35"/>
      <c r="I42" s="35"/>
      <c r="J42" s="35"/>
      <c r="K42" s="35"/>
      <c r="L42" s="35"/>
      <c r="M42" s="35"/>
      <c r="N42" s="36"/>
      <c r="O42" s="35"/>
      <c r="P42" s="35"/>
      <c r="Q42" s="35"/>
      <c r="R42" s="35"/>
      <c r="S42" s="35"/>
      <c r="T42" s="35"/>
      <c r="U42" s="37"/>
      <c r="V42" s="51"/>
      <c r="W42" s="52"/>
      <c r="X42" s="52"/>
      <c r="Y42" s="52"/>
      <c r="Z42" s="52"/>
      <c r="AA42" s="52"/>
      <c r="AB42" s="53"/>
      <c r="AC42" s="53"/>
      <c r="AD42" s="38">
        <f>F42+G42+H42+I42+J42+I55+K42+L42+M42+N42+O42+P42+Q42+R42+S42+T42+U42+V42+W42+X42+Y42+Z42+AA42+AB42</f>
        <v>0</v>
      </c>
      <c r="AE42" s="38">
        <f>IF(F42&gt;0,1)+IF(G42&gt;0,1)+IF(H42&gt;0,1)+IF(I42&gt;0,1)+IF(J42&gt;0,1)+IF(K42&gt;0,1)+IF(L42&gt;0,1)+IF(M42&gt;0,1)+IF(N42&gt;0,1)+IF(O42&gt;0,1)+IF(P42&gt;0,1)+IF(Q42&gt;0,1)+IF(R42&gt;0,1)+IF(S42&gt;0,1)+IF(T42&gt;0,1)+IF(U42&gt;0,1)+IF(V42&gt;0,1)+IF(W42&gt;0,1)+IF(X42&gt;0,1)+IF(Y42&gt;0,1)+IF(Z42&gt;0,1)+IF(AA42&gt;0,1)+IF(AB42&gt;0,1)</f>
        <v>0</v>
      </c>
      <c r="AF42" s="39" t="e">
        <f t="shared" si="4"/>
        <v>#DIV/0!</v>
      </c>
      <c r="AG42" s="34">
        <f>AD41+AD42</f>
        <v>0</v>
      </c>
      <c r="AH42" s="35">
        <f>AE41+AE42</f>
        <v>0</v>
      </c>
      <c r="AI42" s="39" t="e">
        <f>AG42/AH42</f>
        <v>#DIV/0!</v>
      </c>
    </row>
    <row r="43" spans="1:35" ht="13.5" thickBot="1">
      <c r="A43" s="27" t="s">
        <v>7</v>
      </c>
      <c r="B43" s="25"/>
      <c r="C43" s="25"/>
      <c r="D43" s="29"/>
      <c r="E43" s="22"/>
      <c r="F43" s="30"/>
      <c r="G43" s="30"/>
      <c r="H43" s="30"/>
      <c r="I43" s="30"/>
      <c r="J43" s="30"/>
      <c r="K43" s="30"/>
      <c r="L43" s="30"/>
      <c r="M43" s="30"/>
      <c r="N43" s="31"/>
      <c r="O43" s="30"/>
      <c r="P43" s="30"/>
      <c r="Q43" s="30"/>
      <c r="R43" s="30"/>
      <c r="S43" s="30"/>
      <c r="T43" s="30"/>
      <c r="U43" s="32"/>
      <c r="V43" s="48"/>
      <c r="W43" s="49"/>
      <c r="X43" s="49"/>
      <c r="Y43" s="49"/>
      <c r="Z43" s="49"/>
      <c r="AA43" s="49"/>
      <c r="AB43" s="50"/>
      <c r="AC43" s="50"/>
      <c r="AD43" s="22">
        <f>F43+G43+H43+I43+J43+K43+L43+M43+N43+O43+P43+Q43+R43+S43+T43+U43+V43+W43+X43+Y43+Z43+AA43+AB43</f>
        <v>0</v>
      </c>
      <c r="AE43" s="23">
        <f aca="true" t="shared" si="5" ref="AE43:AE60">IF(F43&gt;0,1)+IF(G43&gt;0,1)+IF(H43&gt;0,1)+IF(I43&gt;0,1)+IF(J43&gt;0,1)+IF(K43&gt;0,1)+IF(L43&gt;0,1)+IF(M43&gt;0,1)+IF(N43&gt;0,1)+IF(O43&gt;0,1)+IF(P43&gt;0,1)+IF(Q43&gt;0,1)+IF(R43&gt;0,1)+IF(S43&gt;0,1)+IF(T43&gt;0,1)+IF(U43&gt;0,1)+IF(V43&gt;0,1)+IF(W43&gt;0,1)+IF(X43&gt;0,1)+IF(Y43&gt;0,1)+IF(Z43&gt;0,1)+IF(AA43&gt;0,1)+IF(AB43&gt;0,1)</f>
        <v>0</v>
      </c>
      <c r="AF43" s="24" t="e">
        <f t="shared" si="4"/>
        <v>#DIV/0!</v>
      </c>
      <c r="AG43" s="22">
        <f>AD43+AD44</f>
        <v>0</v>
      </c>
      <c r="AH43" s="30"/>
      <c r="AI43" s="24"/>
    </row>
    <row r="44" spans="1:35" ht="13.5" thickBot="1">
      <c r="A44" s="28"/>
      <c r="B44" s="26"/>
      <c r="C44" s="26"/>
      <c r="D44" s="33"/>
      <c r="E44" s="34"/>
      <c r="F44" s="35"/>
      <c r="G44" s="35"/>
      <c r="H44" s="35"/>
      <c r="I44" s="35"/>
      <c r="J44" s="35"/>
      <c r="K44" s="35"/>
      <c r="L44" s="35"/>
      <c r="M44" s="35"/>
      <c r="N44" s="36"/>
      <c r="O44" s="35"/>
      <c r="P44" s="35"/>
      <c r="Q44" s="35"/>
      <c r="R44" s="35"/>
      <c r="S44" s="35"/>
      <c r="T44" s="35"/>
      <c r="U44" s="37"/>
      <c r="V44" s="51"/>
      <c r="W44" s="52"/>
      <c r="X44" s="52"/>
      <c r="Y44" s="52"/>
      <c r="Z44" s="52"/>
      <c r="AA44" s="52"/>
      <c r="AB44" s="53"/>
      <c r="AC44" s="53"/>
      <c r="AD44" s="38">
        <f>F44+G44+H44+I44+J44+I57+K44+L44+M44+N44+O44+P44+Q44+R44+S44+T44+U44+V44+W44+X44+Y44+Z44+AA44+AB44</f>
        <v>0</v>
      </c>
      <c r="AE44" s="38">
        <f t="shared" si="5"/>
        <v>0</v>
      </c>
      <c r="AF44" s="39" t="e">
        <f t="shared" si="4"/>
        <v>#DIV/0!</v>
      </c>
      <c r="AG44" s="34">
        <f>AD43+AD44</f>
        <v>0</v>
      </c>
      <c r="AH44" s="35">
        <f>AE43+AE44</f>
        <v>0</v>
      </c>
      <c r="AI44" s="39" t="e">
        <f>AG44/AH44</f>
        <v>#DIV/0!</v>
      </c>
    </row>
    <row r="45" spans="1:35" ht="13.5" thickBot="1">
      <c r="A45" s="27" t="s">
        <v>8</v>
      </c>
      <c r="B45" s="25"/>
      <c r="C45" s="25"/>
      <c r="D45" s="29"/>
      <c r="E45" s="22"/>
      <c r="F45" s="30"/>
      <c r="G45" s="30"/>
      <c r="H45" s="30"/>
      <c r="I45" s="30"/>
      <c r="J45" s="30"/>
      <c r="K45" s="30"/>
      <c r="L45" s="30"/>
      <c r="M45" s="30"/>
      <c r="N45" s="31"/>
      <c r="O45" s="30"/>
      <c r="P45" s="30"/>
      <c r="Q45" s="30"/>
      <c r="R45" s="30"/>
      <c r="S45" s="30"/>
      <c r="T45" s="30"/>
      <c r="U45" s="32"/>
      <c r="V45" s="48"/>
      <c r="W45" s="49"/>
      <c r="X45" s="49"/>
      <c r="Y45" s="49"/>
      <c r="Z45" s="49"/>
      <c r="AA45" s="49"/>
      <c r="AB45" s="50"/>
      <c r="AC45" s="50"/>
      <c r="AD45" s="22">
        <f>F45+G45+H45+I45+J45+K45+L45+M45+N45+O45+P45+Q45+R45+S45+T45+U45+V45+W45+X45+Y45+Z45+AA45+AB45</f>
        <v>0</v>
      </c>
      <c r="AE45" s="23">
        <f t="shared" si="5"/>
        <v>0</v>
      </c>
      <c r="AF45" s="24" t="e">
        <f t="shared" si="4"/>
        <v>#DIV/0!</v>
      </c>
      <c r="AG45" s="22">
        <f>AD45+AD46</f>
        <v>0</v>
      </c>
      <c r="AH45" s="30"/>
      <c r="AI45" s="24"/>
    </row>
    <row r="46" spans="1:35" ht="13.5" thickBot="1">
      <c r="A46" s="28"/>
      <c r="B46" s="26"/>
      <c r="C46" s="26"/>
      <c r="D46" s="33"/>
      <c r="E46" s="34"/>
      <c r="F46" s="35"/>
      <c r="G46" s="35"/>
      <c r="H46" s="35"/>
      <c r="I46" s="35"/>
      <c r="J46" s="35"/>
      <c r="K46" s="35"/>
      <c r="L46" s="35"/>
      <c r="M46" s="35"/>
      <c r="N46" s="36"/>
      <c r="O46" s="35"/>
      <c r="P46" s="35"/>
      <c r="Q46" s="35"/>
      <c r="R46" s="35"/>
      <c r="S46" s="35"/>
      <c r="T46" s="35"/>
      <c r="U46" s="37"/>
      <c r="V46" s="51"/>
      <c r="W46" s="52"/>
      <c r="X46" s="52"/>
      <c r="Y46" s="52"/>
      <c r="Z46" s="52"/>
      <c r="AA46" s="52"/>
      <c r="AB46" s="53"/>
      <c r="AC46" s="53"/>
      <c r="AD46" s="38">
        <f>F46+G46+H46+I46+J46+I59+K46+L46+M46+N46+O46+P46+Q46+R46+S46+T46+U46+V46+W46+X46+Y46+Z46+AA46+AB46</f>
        <v>0</v>
      </c>
      <c r="AE46" s="38">
        <f t="shared" si="5"/>
        <v>0</v>
      </c>
      <c r="AF46" s="39" t="e">
        <f t="shared" si="4"/>
        <v>#DIV/0!</v>
      </c>
      <c r="AG46" s="34">
        <f>AD45+AD46</f>
        <v>0</v>
      </c>
      <c r="AH46" s="35">
        <f>AE45+AE46</f>
        <v>0</v>
      </c>
      <c r="AI46" s="39" t="e">
        <f>AG46/AH46</f>
        <v>#DIV/0!</v>
      </c>
    </row>
    <row r="47" spans="1:35" ht="13.5" thickBot="1">
      <c r="A47" s="27" t="s">
        <v>9</v>
      </c>
      <c r="B47" s="25"/>
      <c r="C47" s="25"/>
      <c r="D47" s="29"/>
      <c r="E47" s="22"/>
      <c r="F47" s="30"/>
      <c r="G47" s="30"/>
      <c r="H47" s="30"/>
      <c r="I47" s="30"/>
      <c r="J47" s="30"/>
      <c r="K47" s="30"/>
      <c r="L47" s="30"/>
      <c r="M47" s="30"/>
      <c r="N47" s="31"/>
      <c r="O47" s="30"/>
      <c r="P47" s="30"/>
      <c r="Q47" s="30"/>
      <c r="R47" s="30"/>
      <c r="S47" s="30"/>
      <c r="T47" s="30"/>
      <c r="U47" s="32"/>
      <c r="V47" s="48"/>
      <c r="W47" s="49"/>
      <c r="X47" s="49"/>
      <c r="Y47" s="49"/>
      <c r="Z47" s="49"/>
      <c r="AA47" s="49"/>
      <c r="AB47" s="50"/>
      <c r="AC47" s="50"/>
      <c r="AD47" s="22">
        <f>F47+G47+H47+I47+J47+K47+L47+M47+N47+O47+P47+Q47+R47+S47+T47+U47+V47+W47+X47+Y47+Z47+AA47+AB47</f>
        <v>0</v>
      </c>
      <c r="AE47" s="23">
        <f t="shared" si="5"/>
        <v>0</v>
      </c>
      <c r="AF47" s="24" t="e">
        <f t="shared" si="4"/>
        <v>#DIV/0!</v>
      </c>
      <c r="AG47" s="22">
        <f>AD47+AD48</f>
        <v>0</v>
      </c>
      <c r="AH47" s="30"/>
      <c r="AI47" s="24"/>
    </row>
    <row r="48" spans="1:35" ht="13.5" thickBot="1">
      <c r="A48" s="28"/>
      <c r="B48" s="26"/>
      <c r="C48" s="26"/>
      <c r="D48" s="33"/>
      <c r="E48" s="34"/>
      <c r="F48" s="35"/>
      <c r="G48" s="35"/>
      <c r="H48" s="35"/>
      <c r="I48" s="35"/>
      <c r="J48" s="35"/>
      <c r="K48" s="35"/>
      <c r="L48" s="35"/>
      <c r="M48" s="35"/>
      <c r="N48" s="36"/>
      <c r="O48" s="35"/>
      <c r="P48" s="35"/>
      <c r="Q48" s="35"/>
      <c r="R48" s="35"/>
      <c r="S48" s="35"/>
      <c r="T48" s="35"/>
      <c r="U48" s="37"/>
      <c r="V48" s="51"/>
      <c r="W48" s="52"/>
      <c r="X48" s="52"/>
      <c r="Y48" s="52"/>
      <c r="Z48" s="52"/>
      <c r="AA48" s="52"/>
      <c r="AB48" s="53"/>
      <c r="AC48" s="53"/>
      <c r="AD48" s="38">
        <f>F48+G48+H48+I48+J48+I61+K48+L48+M48+N48+O48+P48+Q48+R48+S48+T48+U48+V48+W48+X48+Y48+Z48+AA48+AB48</f>
        <v>0</v>
      </c>
      <c r="AE48" s="38">
        <f t="shared" si="5"/>
        <v>0</v>
      </c>
      <c r="AF48" s="39" t="e">
        <f t="shared" si="4"/>
        <v>#DIV/0!</v>
      </c>
      <c r="AG48" s="34">
        <f>AD47+AD48</f>
        <v>0</v>
      </c>
      <c r="AH48" s="35">
        <f>AE47+AE48</f>
        <v>0</v>
      </c>
      <c r="AI48" s="39" t="e">
        <f>AG48/AH48</f>
        <v>#DIV/0!</v>
      </c>
    </row>
    <row r="49" spans="1:35" ht="13.5" thickBot="1">
      <c r="A49" s="27" t="s">
        <v>10</v>
      </c>
      <c r="B49" s="25"/>
      <c r="C49" s="25"/>
      <c r="D49" s="29"/>
      <c r="E49" s="22"/>
      <c r="F49" s="30"/>
      <c r="G49" s="30"/>
      <c r="H49" s="30"/>
      <c r="I49" s="30"/>
      <c r="J49" s="30"/>
      <c r="K49" s="30"/>
      <c r="L49" s="30"/>
      <c r="M49" s="30"/>
      <c r="N49" s="31"/>
      <c r="O49" s="30"/>
      <c r="P49" s="30"/>
      <c r="Q49" s="30"/>
      <c r="R49" s="30"/>
      <c r="S49" s="30"/>
      <c r="T49" s="30"/>
      <c r="U49" s="32"/>
      <c r="V49" s="48"/>
      <c r="W49" s="49"/>
      <c r="X49" s="49"/>
      <c r="Y49" s="49"/>
      <c r="Z49" s="49"/>
      <c r="AA49" s="49"/>
      <c r="AB49" s="50"/>
      <c r="AC49" s="50"/>
      <c r="AD49" s="22">
        <f>F49+G49+H49+I49+J49+K49+L49+M49+N49+O49+P49+Q49+R49+S49+T49+U49+V49+W49+X49+Y49+Z49+AA49+AB49</f>
        <v>0</v>
      </c>
      <c r="AE49" s="23">
        <f t="shared" si="5"/>
        <v>0</v>
      </c>
      <c r="AF49" s="24" t="e">
        <f t="shared" si="4"/>
        <v>#DIV/0!</v>
      </c>
      <c r="AG49" s="22">
        <f>AD49+AD50</f>
        <v>0</v>
      </c>
      <c r="AH49" s="30"/>
      <c r="AI49" s="24"/>
    </row>
    <row r="50" spans="1:35" ht="13.5" thickBot="1">
      <c r="A50" s="28"/>
      <c r="B50" s="26"/>
      <c r="C50" s="26"/>
      <c r="D50" s="33"/>
      <c r="E50" s="34"/>
      <c r="F50" s="35"/>
      <c r="G50" s="35"/>
      <c r="H50" s="35"/>
      <c r="I50" s="35"/>
      <c r="J50" s="35"/>
      <c r="K50" s="35"/>
      <c r="L50" s="35"/>
      <c r="M50" s="35"/>
      <c r="N50" s="36"/>
      <c r="O50" s="35"/>
      <c r="P50" s="35"/>
      <c r="Q50" s="35"/>
      <c r="R50" s="35"/>
      <c r="S50" s="35"/>
      <c r="T50" s="35"/>
      <c r="U50" s="37"/>
      <c r="V50" s="51"/>
      <c r="W50" s="52"/>
      <c r="X50" s="52"/>
      <c r="Y50" s="52"/>
      <c r="Z50" s="52"/>
      <c r="AA50" s="52"/>
      <c r="AB50" s="53"/>
      <c r="AC50" s="53"/>
      <c r="AD50" s="38">
        <f>F50+G50+H50+I50+J50+I63+K50+L50+M50+N50+O50+P50+Q50+R50+S50+T50+U50+V50+W50+X50+Y50+Z50+AA50+AB50</f>
        <v>0</v>
      </c>
      <c r="AE50" s="38">
        <f t="shared" si="5"/>
        <v>0</v>
      </c>
      <c r="AF50" s="39" t="e">
        <f t="shared" si="4"/>
        <v>#DIV/0!</v>
      </c>
      <c r="AG50" s="34">
        <f>AD49+AD50</f>
        <v>0</v>
      </c>
      <c r="AH50" s="35">
        <f>AE49+AE50</f>
        <v>0</v>
      </c>
      <c r="AI50" s="39" t="e">
        <f>AG50/AH50</f>
        <v>#DIV/0!</v>
      </c>
    </row>
    <row r="51" spans="1:35" ht="13.5" thickBot="1">
      <c r="A51" s="27" t="s">
        <v>11</v>
      </c>
      <c r="B51" s="25"/>
      <c r="C51" s="25"/>
      <c r="D51" s="29"/>
      <c r="E51" s="22"/>
      <c r="F51" s="30"/>
      <c r="G51" s="30"/>
      <c r="H51" s="30"/>
      <c r="I51" s="30"/>
      <c r="J51" s="30"/>
      <c r="K51" s="30"/>
      <c r="L51" s="30"/>
      <c r="M51" s="30"/>
      <c r="N51" s="31"/>
      <c r="O51" s="30"/>
      <c r="P51" s="30"/>
      <c r="Q51" s="30"/>
      <c r="R51" s="30"/>
      <c r="S51" s="30"/>
      <c r="T51" s="30"/>
      <c r="U51" s="32"/>
      <c r="V51" s="48"/>
      <c r="W51" s="49"/>
      <c r="X51" s="49"/>
      <c r="Y51" s="49"/>
      <c r="Z51" s="49"/>
      <c r="AA51" s="49"/>
      <c r="AB51" s="50"/>
      <c r="AC51" s="50"/>
      <c r="AD51" s="22">
        <f>F51+G51+H51+I51+J51+K51+L51+M51+N51+O51+P51+Q51+R51+S51+T51+U51+V51+W51+X51+Y51+Z51+AA51+AB51</f>
        <v>0</v>
      </c>
      <c r="AE51" s="23">
        <f t="shared" si="5"/>
        <v>0</v>
      </c>
      <c r="AF51" s="24" t="e">
        <f t="shared" si="4"/>
        <v>#DIV/0!</v>
      </c>
      <c r="AG51" s="22">
        <f>AD51+AD52</f>
        <v>0</v>
      </c>
      <c r="AH51" s="30"/>
      <c r="AI51" s="24"/>
    </row>
    <row r="52" spans="1:35" ht="13.5" thickBot="1">
      <c r="A52" s="28"/>
      <c r="B52" s="26"/>
      <c r="C52" s="26"/>
      <c r="D52" s="33"/>
      <c r="E52" s="34"/>
      <c r="F52" s="35"/>
      <c r="G52" s="35"/>
      <c r="H52" s="35"/>
      <c r="I52" s="35"/>
      <c r="J52" s="35"/>
      <c r="K52" s="35"/>
      <c r="L52" s="35"/>
      <c r="M52" s="35"/>
      <c r="N52" s="36"/>
      <c r="O52" s="35"/>
      <c r="P52" s="35"/>
      <c r="Q52" s="35"/>
      <c r="R52" s="35"/>
      <c r="S52" s="35"/>
      <c r="T52" s="35"/>
      <c r="U52" s="37"/>
      <c r="V52" s="51"/>
      <c r="W52" s="52"/>
      <c r="X52" s="52"/>
      <c r="Y52" s="52"/>
      <c r="Z52" s="52"/>
      <c r="AA52" s="52"/>
      <c r="AB52" s="53"/>
      <c r="AC52" s="53"/>
      <c r="AD52" s="38">
        <f>F52+G52+H52+I52+J52+I65+K52+L52+M52+N52+O52+P52+Q52+R52+S52+T52+U52+V52+W52+X52+Y52+Z52+AA52+AB52</f>
        <v>0</v>
      </c>
      <c r="AE52" s="38">
        <f t="shared" si="5"/>
        <v>0</v>
      </c>
      <c r="AF52" s="39" t="e">
        <f t="shared" si="4"/>
        <v>#DIV/0!</v>
      </c>
      <c r="AG52" s="34">
        <f>AD51+AD52</f>
        <v>0</v>
      </c>
      <c r="AH52" s="35">
        <f>AE51+AE52</f>
        <v>0</v>
      </c>
      <c r="AI52" s="39" t="e">
        <f>AG52/AH52</f>
        <v>#DIV/0!</v>
      </c>
    </row>
    <row r="53" spans="1:35" ht="13.5" thickBot="1">
      <c r="A53" s="27" t="s">
        <v>12</v>
      </c>
      <c r="B53" s="25"/>
      <c r="C53" s="25"/>
      <c r="D53" s="29"/>
      <c r="E53" s="22"/>
      <c r="F53" s="30"/>
      <c r="G53" s="30"/>
      <c r="H53" s="30"/>
      <c r="I53" s="30"/>
      <c r="J53" s="30"/>
      <c r="K53" s="30"/>
      <c r="L53" s="30"/>
      <c r="M53" s="30"/>
      <c r="N53" s="31"/>
      <c r="O53" s="30"/>
      <c r="P53" s="30"/>
      <c r="Q53" s="30"/>
      <c r="R53" s="30"/>
      <c r="S53" s="30"/>
      <c r="T53" s="30"/>
      <c r="U53" s="32"/>
      <c r="V53" s="48"/>
      <c r="W53" s="49"/>
      <c r="X53" s="49"/>
      <c r="Y53" s="49"/>
      <c r="Z53" s="49"/>
      <c r="AA53" s="49"/>
      <c r="AB53" s="50"/>
      <c r="AC53" s="50"/>
      <c r="AD53" s="22">
        <f>F53+G53+H53+I53+J53+K53+L53+M53+N53+O53+P53+Q53+R53+S53+T53+U53+V53+W53+X53+Y53+Z53+AA53+AB53</f>
        <v>0</v>
      </c>
      <c r="AE53" s="23">
        <f t="shared" si="5"/>
        <v>0</v>
      </c>
      <c r="AF53" s="24" t="e">
        <f t="shared" si="4"/>
        <v>#DIV/0!</v>
      </c>
      <c r="AG53" s="22">
        <f>AD53+AD54</f>
        <v>0</v>
      </c>
      <c r="AH53" s="30"/>
      <c r="AI53" s="24"/>
    </row>
    <row r="54" spans="1:35" ht="13.5" thickBot="1">
      <c r="A54" s="28"/>
      <c r="B54" s="26"/>
      <c r="C54" s="26"/>
      <c r="D54" s="33"/>
      <c r="E54" s="34"/>
      <c r="F54" s="35"/>
      <c r="G54" s="35"/>
      <c r="H54" s="35"/>
      <c r="I54" s="35"/>
      <c r="J54" s="35"/>
      <c r="K54" s="35"/>
      <c r="L54" s="35"/>
      <c r="M54" s="35"/>
      <c r="N54" s="36"/>
      <c r="O54" s="35"/>
      <c r="P54" s="35"/>
      <c r="Q54" s="35"/>
      <c r="R54" s="35"/>
      <c r="S54" s="35"/>
      <c r="T54" s="35"/>
      <c r="U54" s="37"/>
      <c r="V54" s="51"/>
      <c r="W54" s="52"/>
      <c r="X54" s="52"/>
      <c r="Y54" s="52"/>
      <c r="Z54" s="52"/>
      <c r="AA54" s="52"/>
      <c r="AB54" s="53"/>
      <c r="AC54" s="53"/>
      <c r="AD54" s="38">
        <f>F54+G54+H54+I54+J54+I67+K54+L54+M54+N54+O54+P54+Q54+R54+S54+T54+U54+V54+W54+X54+Y54+Z54+AA54+AB54</f>
        <v>0</v>
      </c>
      <c r="AE54" s="38">
        <f t="shared" si="5"/>
        <v>0</v>
      </c>
      <c r="AF54" s="39" t="e">
        <f t="shared" si="4"/>
        <v>#DIV/0!</v>
      </c>
      <c r="AG54" s="34">
        <f>AD53+AD54</f>
        <v>0</v>
      </c>
      <c r="AH54" s="35">
        <f>AE53+AE54</f>
        <v>0</v>
      </c>
      <c r="AI54" s="39" t="e">
        <f>AG54/AH54</f>
        <v>#DIV/0!</v>
      </c>
    </row>
    <row r="55" spans="1:35" ht="13.5" thickBot="1">
      <c r="A55" s="27" t="s">
        <v>13</v>
      </c>
      <c r="B55" s="25"/>
      <c r="C55" s="25"/>
      <c r="D55" s="29"/>
      <c r="E55" s="22"/>
      <c r="F55" s="30"/>
      <c r="G55" s="30"/>
      <c r="H55" s="30"/>
      <c r="I55" s="30"/>
      <c r="J55" s="30"/>
      <c r="K55" s="30"/>
      <c r="L55" s="30"/>
      <c r="M55" s="30"/>
      <c r="N55" s="31"/>
      <c r="O55" s="30"/>
      <c r="P55" s="30"/>
      <c r="Q55" s="30"/>
      <c r="R55" s="30"/>
      <c r="S55" s="30"/>
      <c r="T55" s="30"/>
      <c r="U55" s="32"/>
      <c r="V55" s="48"/>
      <c r="W55" s="49"/>
      <c r="X55" s="49"/>
      <c r="Y55" s="49"/>
      <c r="Z55" s="49"/>
      <c r="AA55" s="49"/>
      <c r="AB55" s="50"/>
      <c r="AC55" s="50"/>
      <c r="AD55" s="22">
        <f>F55+G55+H55+I55+J55+K55+L55+M55+N55+O55+P55+Q55+R55+S55+T55+U55+V55+W55+X55+Y55+Z55+AA55+AB55</f>
        <v>0</v>
      </c>
      <c r="AE55" s="23">
        <f t="shared" si="5"/>
        <v>0</v>
      </c>
      <c r="AF55" s="24" t="e">
        <f t="shared" si="4"/>
        <v>#DIV/0!</v>
      </c>
      <c r="AG55" s="22">
        <f>AD55+AD56</f>
        <v>0</v>
      </c>
      <c r="AH55" s="30"/>
      <c r="AI55" s="24"/>
    </row>
    <row r="56" spans="1:35" ht="13.5" thickBot="1">
      <c r="A56" s="28"/>
      <c r="B56" s="26"/>
      <c r="C56" s="26"/>
      <c r="D56" s="33"/>
      <c r="E56" s="34"/>
      <c r="F56" s="35"/>
      <c r="G56" s="35"/>
      <c r="H56" s="35"/>
      <c r="I56" s="35"/>
      <c r="J56" s="35"/>
      <c r="K56" s="35"/>
      <c r="L56" s="35"/>
      <c r="M56" s="35"/>
      <c r="N56" s="36"/>
      <c r="O56" s="35"/>
      <c r="P56" s="35"/>
      <c r="Q56" s="35"/>
      <c r="R56" s="35"/>
      <c r="S56" s="35"/>
      <c r="T56" s="35"/>
      <c r="U56" s="37"/>
      <c r="V56" s="51"/>
      <c r="W56" s="52"/>
      <c r="X56" s="52"/>
      <c r="Y56" s="52"/>
      <c r="Z56" s="52"/>
      <c r="AA56" s="52"/>
      <c r="AB56" s="53"/>
      <c r="AC56" s="53"/>
      <c r="AD56" s="38">
        <f>F56+G56+H56+I56+J56+I69+K56+L56+M56+N56+O56+P56+Q56+R56+S56+T56+U56+V56+W56+X56+Y56+Z56+AA56+AB56</f>
        <v>0</v>
      </c>
      <c r="AE56" s="38">
        <f t="shared" si="5"/>
        <v>0</v>
      </c>
      <c r="AF56" s="39" t="e">
        <f t="shared" si="4"/>
        <v>#DIV/0!</v>
      </c>
      <c r="AG56" s="34">
        <f>AD55+AD56</f>
        <v>0</v>
      </c>
      <c r="AH56" s="35">
        <f>AE55+AE56</f>
        <v>0</v>
      </c>
      <c r="AI56" s="39" t="e">
        <f>AG56/AH56</f>
        <v>#DIV/0!</v>
      </c>
    </row>
    <row r="57" spans="1:35" ht="13.5" thickBot="1">
      <c r="A57" s="27" t="s">
        <v>14</v>
      </c>
      <c r="B57" s="25"/>
      <c r="C57" s="25"/>
      <c r="D57" s="29"/>
      <c r="E57" s="22"/>
      <c r="F57" s="30"/>
      <c r="G57" s="30"/>
      <c r="H57" s="30"/>
      <c r="I57" s="30"/>
      <c r="J57" s="30"/>
      <c r="K57" s="30"/>
      <c r="L57" s="30"/>
      <c r="M57" s="30"/>
      <c r="N57" s="31"/>
      <c r="O57" s="30"/>
      <c r="P57" s="30"/>
      <c r="Q57" s="30"/>
      <c r="R57" s="30"/>
      <c r="S57" s="30"/>
      <c r="T57" s="30"/>
      <c r="U57" s="32"/>
      <c r="V57" s="48"/>
      <c r="W57" s="49"/>
      <c r="X57" s="49"/>
      <c r="Y57" s="49"/>
      <c r="Z57" s="49"/>
      <c r="AA57" s="49"/>
      <c r="AB57" s="50"/>
      <c r="AC57" s="50"/>
      <c r="AD57" s="22">
        <f>F57+G57+H57+I57+J57+K57+L57+M57+N57+O57+P57+Q57+R57+S57+T57+U57+V57+W57+X57+Y57+Z57+AA57+AB57</f>
        <v>0</v>
      </c>
      <c r="AE57" s="23">
        <f t="shared" si="5"/>
        <v>0</v>
      </c>
      <c r="AF57" s="24" t="e">
        <f t="shared" si="4"/>
        <v>#DIV/0!</v>
      </c>
      <c r="AG57" s="22">
        <f>AD57+AD58</f>
        <v>0</v>
      </c>
      <c r="AH57" s="30"/>
      <c r="AI57" s="24"/>
    </row>
    <row r="58" spans="1:35" ht="13.5" thickBot="1">
      <c r="A58" s="28"/>
      <c r="B58" s="26"/>
      <c r="C58" s="26"/>
      <c r="D58" s="33"/>
      <c r="E58" s="34"/>
      <c r="F58" s="35"/>
      <c r="G58" s="35"/>
      <c r="H58" s="35"/>
      <c r="I58" s="35"/>
      <c r="J58" s="35"/>
      <c r="K58" s="35"/>
      <c r="L58" s="35"/>
      <c r="M58" s="35"/>
      <c r="N58" s="36"/>
      <c r="O58" s="35"/>
      <c r="P58" s="35"/>
      <c r="Q58" s="35"/>
      <c r="R58" s="35"/>
      <c r="S58" s="35"/>
      <c r="T58" s="35"/>
      <c r="U58" s="37"/>
      <c r="V58" s="51"/>
      <c r="W58" s="52"/>
      <c r="X58" s="52"/>
      <c r="Y58" s="52"/>
      <c r="Z58" s="52"/>
      <c r="AA58" s="52"/>
      <c r="AB58" s="53"/>
      <c r="AC58" s="53"/>
      <c r="AD58" s="38">
        <f>F58+G58+H58+I58+J58+I71+K58+L58+M58+N58+O58+P58+Q58+R58+S58+T58+U58+V58+W58+X58+Y58+Z58+AA58+AB58</f>
        <v>0</v>
      </c>
      <c r="AE58" s="38">
        <f t="shared" si="5"/>
        <v>0</v>
      </c>
      <c r="AF58" s="39" t="e">
        <f t="shared" si="4"/>
        <v>#DIV/0!</v>
      </c>
      <c r="AG58" s="34">
        <f>AD57+AD58</f>
        <v>0</v>
      </c>
      <c r="AH58" s="35">
        <f>AE57+AE58</f>
        <v>0</v>
      </c>
      <c r="AI58" s="39" t="e">
        <f>AG58/AH58</f>
        <v>#DIV/0!</v>
      </c>
    </row>
    <row r="59" spans="1:35" ht="13.5" thickBot="1">
      <c r="A59" s="27" t="s">
        <v>15</v>
      </c>
      <c r="B59" s="25"/>
      <c r="C59" s="25"/>
      <c r="D59" s="29"/>
      <c r="E59" s="22"/>
      <c r="F59" s="30"/>
      <c r="G59" s="30"/>
      <c r="H59" s="30"/>
      <c r="I59" s="30"/>
      <c r="J59" s="30"/>
      <c r="K59" s="30"/>
      <c r="L59" s="30"/>
      <c r="M59" s="30"/>
      <c r="N59" s="31"/>
      <c r="O59" s="30"/>
      <c r="P59" s="30"/>
      <c r="Q59" s="30"/>
      <c r="R59" s="30"/>
      <c r="S59" s="30"/>
      <c r="T59" s="30"/>
      <c r="U59" s="32"/>
      <c r="V59" s="48"/>
      <c r="W59" s="49"/>
      <c r="X59" s="49"/>
      <c r="Y59" s="49"/>
      <c r="Z59" s="49"/>
      <c r="AA59" s="49"/>
      <c r="AB59" s="50"/>
      <c r="AC59" s="50"/>
      <c r="AD59" s="22">
        <f>F59+G59+H59+I59+J59+K59+L59+M59+N59+O59+P59+Q59+R59+S59+T59+U59+V59+W59+X59+Y59+Z59+AA59+AB59</f>
        <v>0</v>
      </c>
      <c r="AE59" s="23">
        <f t="shared" si="5"/>
        <v>0</v>
      </c>
      <c r="AF59" s="24" t="e">
        <f t="shared" si="4"/>
        <v>#DIV/0!</v>
      </c>
      <c r="AG59" s="22">
        <f>AD59+AD60</f>
        <v>0</v>
      </c>
      <c r="AH59" s="30"/>
      <c r="AI59" s="24"/>
    </row>
    <row r="60" spans="1:35" ht="13.5" thickBot="1">
      <c r="A60" s="28"/>
      <c r="B60" s="26"/>
      <c r="C60" s="26"/>
      <c r="D60" s="33"/>
      <c r="E60" s="34"/>
      <c r="F60" s="35"/>
      <c r="G60" s="35"/>
      <c r="H60" s="35"/>
      <c r="I60" s="35"/>
      <c r="J60" s="35"/>
      <c r="K60" s="35"/>
      <c r="L60" s="35"/>
      <c r="M60" s="35"/>
      <c r="N60" s="36"/>
      <c r="O60" s="35"/>
      <c r="P60" s="35"/>
      <c r="Q60" s="35"/>
      <c r="R60" s="35"/>
      <c r="S60" s="35"/>
      <c r="T60" s="35"/>
      <c r="U60" s="37"/>
      <c r="V60" s="51"/>
      <c r="W60" s="52"/>
      <c r="X60" s="52"/>
      <c r="Y60" s="52"/>
      <c r="Z60" s="52"/>
      <c r="AA60" s="52"/>
      <c r="AB60" s="53"/>
      <c r="AC60" s="53"/>
      <c r="AD60" s="38">
        <f>F60+G60+H60+I60+J60+I73+K60+L60+M60+N60+O60+P60+Q60+R60+S60+T60+U60+V60+W60+X60+Y60+Z60+AA60+AB60</f>
        <v>0</v>
      </c>
      <c r="AE60" s="38">
        <f t="shared" si="5"/>
        <v>0</v>
      </c>
      <c r="AF60" s="39" t="e">
        <f t="shared" si="4"/>
        <v>#DIV/0!</v>
      </c>
      <c r="AG60" s="34">
        <f>AD59+AD60</f>
        <v>0</v>
      </c>
      <c r="AH60" s="35">
        <f>AE59+AE60</f>
        <v>0</v>
      </c>
      <c r="AI60" s="39" t="e">
        <f>AG60/AH60</f>
        <v>#DIV/0!</v>
      </c>
    </row>
  </sheetData>
  <mergeCells count="4">
    <mergeCell ref="I36:K36"/>
    <mergeCell ref="D2:R2"/>
    <mergeCell ref="I3:K3"/>
    <mergeCell ref="D35:R3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Becker</dc:creator>
  <cp:keywords/>
  <dc:description/>
  <cp:lastModifiedBy>lion</cp:lastModifiedBy>
  <dcterms:created xsi:type="dcterms:W3CDTF">2008-05-23T19:21:02Z</dcterms:created>
  <dcterms:modified xsi:type="dcterms:W3CDTF">2008-11-17T15:02:12Z</dcterms:modified>
  <cp:category/>
  <cp:version/>
  <cp:contentType/>
  <cp:contentStatus/>
</cp:coreProperties>
</file>